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ximkutyanin/Downloads/"/>
    </mc:Choice>
  </mc:AlternateContent>
  <bookViews>
    <workbookView xWindow="0" yWindow="460" windowWidth="25600" windowHeight="16060" tabRatio="500"/>
  </bookViews>
  <sheets>
    <sheet name="Лист1" sheetId="1" r:id="rId1"/>
    <sheet name="Лист2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" i="1" l="1"/>
  <c r="G77" i="1"/>
  <c r="G78" i="1"/>
  <c r="G51" i="1"/>
  <c r="F66" i="1"/>
  <c r="G6" i="1"/>
  <c r="G28" i="1"/>
  <c r="G55" i="1"/>
  <c r="G58" i="1"/>
  <c r="G45" i="1"/>
  <c r="G47" i="1"/>
  <c r="G49" i="1"/>
  <c r="G61" i="1"/>
  <c r="E59" i="1"/>
  <c r="I31" i="1"/>
  <c r="E7" i="2"/>
  <c r="E8" i="2"/>
  <c r="C8" i="2"/>
  <c r="C10" i="2"/>
  <c r="F69" i="1"/>
  <c r="G69" i="1"/>
  <c r="G70" i="1"/>
  <c r="G71" i="1"/>
  <c r="G66" i="1"/>
  <c r="G67" i="1"/>
  <c r="G68" i="1"/>
  <c r="G79" i="1"/>
  <c r="G7" i="1"/>
  <c r="G12" i="1"/>
  <c r="H39" i="1"/>
  <c r="H62" i="1"/>
  <c r="G84" i="1"/>
  <c r="G85" i="1"/>
  <c r="G88" i="1"/>
  <c r="G24" i="1"/>
  <c r="G56" i="1"/>
  <c r="H85" i="1"/>
  <c r="G10" i="1"/>
  <c r="I39" i="1"/>
  <c r="I62" i="1"/>
  <c r="G11" i="1"/>
  <c r="G39" i="1"/>
  <c r="G62" i="1"/>
  <c r="G9" i="1"/>
  <c r="J39" i="1"/>
  <c r="J62" i="1"/>
  <c r="G60" i="1"/>
  <c r="H51" i="1"/>
  <c r="G21" i="1"/>
  <c r="J32" i="1"/>
  <c r="G25" i="1"/>
  <c r="D56" i="1"/>
  <c r="D55" i="1"/>
  <c r="E32" i="1"/>
  <c r="G22" i="1"/>
  <c r="G33" i="1"/>
  <c r="G35" i="1"/>
  <c r="G23" i="1"/>
  <c r="G34" i="1"/>
  <c r="G36" i="1"/>
  <c r="G26" i="1"/>
  <c r="G37" i="1"/>
  <c r="G27" i="1"/>
  <c r="G38" i="1"/>
  <c r="G32" i="1"/>
  <c r="H33" i="1"/>
  <c r="H35" i="1"/>
  <c r="H34" i="1"/>
  <c r="H36" i="1"/>
  <c r="H37" i="1"/>
  <c r="H38" i="1"/>
  <c r="H32" i="1"/>
  <c r="I33" i="1"/>
  <c r="I35" i="1"/>
  <c r="I34" i="1"/>
  <c r="I36" i="1"/>
  <c r="I37" i="1"/>
  <c r="I38" i="1"/>
  <c r="I32" i="1"/>
  <c r="J36" i="1"/>
  <c r="J37" i="1"/>
  <c r="J38" i="1"/>
  <c r="J34" i="1"/>
  <c r="J33" i="1"/>
  <c r="J35" i="1"/>
  <c r="G31" i="1"/>
  <c r="H31" i="1"/>
  <c r="J31" i="1"/>
</calcChain>
</file>

<file path=xl/sharedStrings.xml><?xml version="1.0" encoding="utf-8"?>
<sst xmlns="http://schemas.openxmlformats.org/spreadsheetml/2006/main" count="159" uniqueCount="89">
  <si>
    <t>объем загрузки</t>
  </si>
  <si>
    <t>л</t>
  </si>
  <si>
    <t>кг</t>
  </si>
  <si>
    <t>вес загрузки</t>
  </si>
  <si>
    <t>кг/дм.куб</t>
  </si>
  <si>
    <t>норматив расхода абразива</t>
  </si>
  <si>
    <t>а</t>
  </si>
  <si>
    <t>в</t>
  </si>
  <si>
    <t>с</t>
  </si>
  <si>
    <t>d</t>
  </si>
  <si>
    <t>кг/кв.м</t>
  </si>
  <si>
    <t>Давление 8 атм</t>
  </si>
  <si>
    <t>Давление 10 атм</t>
  </si>
  <si>
    <t xml:space="preserve"> </t>
  </si>
  <si>
    <t>кв.м</t>
  </si>
  <si>
    <t>руб.</t>
  </si>
  <si>
    <t>Х=</t>
  </si>
  <si>
    <t>Концентрация ингибитора</t>
  </si>
  <si>
    <t>стоимость Х% раствора на 1 загрузку</t>
  </si>
  <si>
    <t>расход раствора Амидала на объем</t>
  </si>
  <si>
    <t>Рукав абразивный</t>
  </si>
  <si>
    <t>цена за 1 м</t>
  </si>
  <si>
    <t>р</t>
  </si>
  <si>
    <t>м</t>
  </si>
  <si>
    <t>Стоимость рабочего тракта</t>
  </si>
  <si>
    <t>руб/кв.м</t>
  </si>
  <si>
    <t>ч</t>
  </si>
  <si>
    <t>Стоимость сопла в 1 кв/м</t>
  </si>
  <si>
    <t>стоимость рукава в 1 кв м</t>
  </si>
  <si>
    <t>Продление ресурса сопла</t>
  </si>
  <si>
    <t>Логика рассуждений.</t>
  </si>
  <si>
    <t>Суммарная экономия в тракте</t>
  </si>
  <si>
    <t>мощность компрессора кВт</t>
  </si>
  <si>
    <t>руб на 1 кв.м</t>
  </si>
  <si>
    <t>Дизельное топливо</t>
  </si>
  <si>
    <t>Расход в литрах   ДТ в час</t>
  </si>
  <si>
    <t>потери/час при стоимости 1 кВТ/ч</t>
  </si>
  <si>
    <t>потери/час при тоимости 1 л</t>
  </si>
  <si>
    <t>руб</t>
  </si>
  <si>
    <t>Сопло</t>
  </si>
  <si>
    <t>Купершлак</t>
  </si>
  <si>
    <t xml:space="preserve">Сокращение операционных затрат из-за сокращения длины тракта с 40м до 20 м на </t>
  </si>
  <si>
    <t>стоимость 1 т</t>
  </si>
  <si>
    <t>руб на 1 кв.м при 40 м</t>
  </si>
  <si>
    <t>руб на 1 кв.м при 20 м</t>
  </si>
  <si>
    <t>руб/т</t>
  </si>
  <si>
    <t>Экономия на абразиве</t>
  </si>
  <si>
    <t>Итого экономия эл эн и купершлака</t>
  </si>
  <si>
    <t>кВт</t>
  </si>
  <si>
    <t>Очитска производится на регулярной поверхности до Sa 2,5, купершлаком фр 0,8-2,5 и параметром шероховатости Rz 80-40 мкм</t>
  </si>
  <si>
    <t>Объем производства в месяц</t>
  </si>
  <si>
    <t>З/пл 1 чел сокр-го с производства</t>
  </si>
  <si>
    <t>Затраты предприятия на з/пл</t>
  </si>
  <si>
    <t>Экономия на 1 кв/м</t>
  </si>
  <si>
    <t>в мес</t>
  </si>
  <si>
    <t>Потери давления приняты следующие: 15% при ДУ 32 мм и длине тракта 40 м по сравнению с длиной тракта 20 м.</t>
  </si>
  <si>
    <t>Сокращение расстояния от компрессора до пескоструйного аппарата до 15 м и абразивного тракта до 25 м дает экономию на расходе абразива примерно эквивалентную переходу с давления 8 атм на 10 атм</t>
  </si>
  <si>
    <t>количество кв м очищаемой пов-ти до SA 2,5</t>
  </si>
  <si>
    <t>ИТОГО возможная экономия на 1 кв/м</t>
  </si>
  <si>
    <t>затраты на ингибитор в 1 кв/м</t>
  </si>
  <si>
    <t>расход на 1 кв м при 40 м тракте</t>
  </si>
  <si>
    <t>расход на 1 кв м при 20 м тракте</t>
  </si>
  <si>
    <t>Исходные условия</t>
  </si>
  <si>
    <t>Расчет затрат на ингибитор</t>
  </si>
  <si>
    <t>Расчет экономии на абразивном тракте</t>
  </si>
  <si>
    <t>Расчет сокращения затрат на энергоносители и абразив</t>
  </si>
  <si>
    <t>Эл. энергия</t>
  </si>
  <si>
    <t>Цена за ингибитор коррозии принята без учета 10% скидки от цены без НДС для постоянных клиентов.</t>
  </si>
  <si>
    <t>Клапан РТ способствует высвобождению труда.</t>
  </si>
  <si>
    <t>плотность насыпная</t>
  </si>
  <si>
    <t>цена* Амидал за 1 кг.</t>
  </si>
  <si>
    <t>5*</t>
  </si>
  <si>
    <t>6**</t>
  </si>
  <si>
    <t>Сокращение затрат на з/пл**</t>
  </si>
  <si>
    <t>Содержимое желтых ячеек можно менять в зависимости от реальных условий</t>
  </si>
  <si>
    <t>раз</t>
  </si>
  <si>
    <t>Затраты на ингибитор минус суммарная экономия в тракте</t>
  </si>
  <si>
    <t>Износостойкость</t>
  </si>
  <si>
    <t>Экономия от продление ресурса сопла</t>
  </si>
  <si>
    <t>экономия от сокращения длины абразивного тракта</t>
  </si>
  <si>
    <t>сокращение длины абразивного тракта на</t>
  </si>
  <si>
    <t>длина абразивного тракта</t>
  </si>
  <si>
    <t>Стоимость сопла</t>
  </si>
  <si>
    <t>кол-во кв м очистки одним абразивным трактом</t>
  </si>
  <si>
    <t xml:space="preserve">продление ресурса абразивного тракта </t>
  </si>
  <si>
    <t xml:space="preserve">экономия от продление ресурса абразивного тракта </t>
  </si>
  <si>
    <t>класс коррозии</t>
  </si>
  <si>
    <t>купершлак фр 0.8-2.5 КАЗ</t>
  </si>
  <si>
    <t>Экономия (продление срока службы) в n раз означает, что на приобретение чего-либо, или выполнение каких-либо работ в последующем не надо будет тратить такие же  деньги m и вычисляется как m*(n-1). Например: экономия сопла стоимостью 6700 в 3 раза вычисляется, как 6700*(3-1)=13400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</si>
</sst>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&quot;₽&quot;"/>
    <numFmt numFmtId="166" formatCode="#,##0.0\ &quot;₽&quot;"/>
    <numFmt numFmtId="167" formatCode="#,##0\ &quot;₽&quot;"/>
    <numFmt numFmtId="168" formatCode="0.0%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rgb="FFFF0000"/>
      <name val="Calibri"/>
      <scheme val="minor"/>
    </font>
    <font>
      <sz val="14"/>
      <color rgb="FFFF0000"/>
      <name val="Calibri"/>
      <family val="2"/>
      <scheme val="minor"/>
    </font>
    <font>
      <sz val="12"/>
      <color rgb="FFFF907F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 wrapText="1"/>
    </xf>
    <xf numFmtId="1" fontId="0" fillId="0" borderId="5" xfId="0" applyNumberFormat="1" applyBorder="1"/>
    <xf numFmtId="0" fontId="0" fillId="0" borderId="9" xfId="0" applyBorder="1"/>
    <xf numFmtId="0" fontId="0" fillId="0" borderId="17" xfId="0" applyBorder="1"/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/>
    <xf numFmtId="1" fontId="0" fillId="0" borderId="11" xfId="0" applyNumberFormat="1" applyBorder="1"/>
    <xf numFmtId="0" fontId="0" fillId="0" borderId="16" xfId="0" applyBorder="1" applyAlignment="1">
      <alignment horizontal="center" wrapText="1"/>
    </xf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0" fillId="0" borderId="0" xfId="0" applyFont="1"/>
    <xf numFmtId="0" fontId="0" fillId="0" borderId="2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 wrapText="1"/>
    </xf>
    <xf numFmtId="167" fontId="0" fillId="0" borderId="5" xfId="0" applyNumberFormat="1" applyFont="1" applyBorder="1"/>
    <xf numFmtId="167" fontId="0" fillId="0" borderId="6" xfId="0" applyNumberFormat="1" applyFont="1" applyBorder="1"/>
    <xf numFmtId="0" fontId="0" fillId="0" borderId="11" xfId="0" applyFont="1" applyBorder="1" applyAlignment="1">
      <alignment horizontal="center" wrapText="1"/>
    </xf>
    <xf numFmtId="167" fontId="0" fillId="0" borderId="11" xfId="0" applyNumberFormat="1" applyFont="1" applyBorder="1"/>
    <xf numFmtId="167" fontId="0" fillId="0" borderId="18" xfId="0" applyNumberFormat="1" applyFont="1" applyBorder="1"/>
    <xf numFmtId="0" fontId="0" fillId="0" borderId="2" xfId="0" applyFont="1" applyBorder="1" applyAlignment="1">
      <alignment horizontal="center" wrapText="1"/>
    </xf>
    <xf numFmtId="167" fontId="0" fillId="0" borderId="2" xfId="0" applyNumberFormat="1" applyFont="1" applyBorder="1"/>
    <xf numFmtId="167" fontId="0" fillId="0" borderId="3" xfId="0" applyNumberFormat="1" applyFont="1" applyBorder="1"/>
    <xf numFmtId="1" fontId="0" fillId="0" borderId="16" xfId="0" applyNumberFormat="1" applyBorder="1"/>
    <xf numFmtId="0" fontId="0" fillId="2" borderId="2" xfId="0" applyFill="1" applyBorder="1"/>
    <xf numFmtId="0" fontId="0" fillId="2" borderId="5" xfId="0" applyFill="1" applyBorder="1"/>
    <xf numFmtId="168" fontId="0" fillId="2" borderId="16" xfId="0" applyNumberFormat="1" applyFill="1" applyBorder="1"/>
    <xf numFmtId="168" fontId="0" fillId="2" borderId="5" xfId="0" applyNumberFormat="1" applyFill="1" applyBorder="1"/>
    <xf numFmtId="0" fontId="0" fillId="2" borderId="16" xfId="0" applyFill="1" applyBorder="1"/>
    <xf numFmtId="0" fontId="0" fillId="2" borderId="12" xfId="0" applyFill="1" applyBorder="1"/>
    <xf numFmtId="0" fontId="1" fillId="0" borderId="0" xfId="0" applyFont="1"/>
    <xf numFmtId="165" fontId="1" fillId="0" borderId="0" xfId="0" applyNumberFormat="1" applyFont="1"/>
    <xf numFmtId="165" fontId="4" fillId="0" borderId="0" xfId="0" applyNumberFormat="1" applyFont="1"/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164" fontId="0" fillId="0" borderId="5" xfId="0" applyNumberFormat="1" applyFont="1" applyBorder="1"/>
    <xf numFmtId="164" fontId="1" fillId="0" borderId="5" xfId="0" applyNumberFormat="1" applyFont="1" applyBorder="1"/>
    <xf numFmtId="0" fontId="0" fillId="2" borderId="5" xfId="0" applyFont="1" applyFill="1" applyBorder="1"/>
    <xf numFmtId="0" fontId="0" fillId="0" borderId="0" xfId="0" applyFont="1" applyBorder="1"/>
    <xf numFmtId="0" fontId="0" fillId="0" borderId="14" xfId="0" applyFont="1" applyBorder="1"/>
    <xf numFmtId="0" fontId="0" fillId="2" borderId="11" xfId="0" applyFont="1" applyFill="1" applyBorder="1"/>
    <xf numFmtId="0" fontId="0" fillId="0" borderId="9" xfId="0" applyFont="1" applyBorder="1"/>
    <xf numFmtId="1" fontId="1" fillId="0" borderId="5" xfId="0" applyNumberFormat="1" applyFont="1" applyBorder="1"/>
    <xf numFmtId="164" fontId="1" fillId="0" borderId="8" xfId="0" applyNumberFormat="1" applyFont="1" applyBorder="1"/>
    <xf numFmtId="9" fontId="0" fillId="0" borderId="5" xfId="0" applyNumberFormat="1" applyFont="1" applyBorder="1"/>
    <xf numFmtId="167" fontId="0" fillId="2" borderId="5" xfId="0" applyNumberFormat="1" applyFont="1" applyFill="1" applyBorder="1"/>
    <xf numFmtId="166" fontId="0" fillId="0" borderId="5" xfId="0" applyNumberFormat="1" applyFont="1" applyBorder="1"/>
    <xf numFmtId="0" fontId="0" fillId="2" borderId="5" xfId="0" applyNumberFormat="1" applyFont="1" applyFill="1" applyBorder="1"/>
    <xf numFmtId="167" fontId="7" fillId="0" borderId="5" xfId="0" applyNumberFormat="1" applyFont="1" applyBorder="1"/>
    <xf numFmtId="0" fontId="7" fillId="2" borderId="2" xfId="0" applyFont="1" applyFill="1" applyBorder="1"/>
    <xf numFmtId="167" fontId="7" fillId="2" borderId="5" xfId="0" applyNumberFormat="1" applyFont="1" applyFill="1" applyBorder="1"/>
    <xf numFmtId="166" fontId="4" fillId="0" borderId="0" xfId="0" applyNumberFormat="1" applyFont="1" applyBorder="1"/>
    <xf numFmtId="9" fontId="0" fillId="0" borderId="14" xfId="0" applyNumberFormat="1" applyFont="1" applyBorder="1"/>
    <xf numFmtId="0" fontId="0" fillId="0" borderId="17" xfId="0" applyFont="1" applyBorder="1"/>
    <xf numFmtId="166" fontId="3" fillId="0" borderId="14" xfId="0" applyNumberFormat="1" applyFont="1" applyBorder="1"/>
    <xf numFmtId="166" fontId="4" fillId="0" borderId="31" xfId="0" applyNumberFormat="1" applyFont="1" applyBorder="1"/>
    <xf numFmtId="0" fontId="0" fillId="0" borderId="40" xfId="0" applyFont="1" applyBorder="1"/>
    <xf numFmtId="0" fontId="0" fillId="0" borderId="16" xfId="0" applyFont="1" applyBorder="1"/>
    <xf numFmtId="9" fontId="0" fillId="0" borderId="16" xfId="0" applyNumberFormat="1" applyFont="1" applyBorder="1"/>
    <xf numFmtId="0" fontId="0" fillId="0" borderId="19" xfId="0" applyFont="1" applyBorder="1"/>
    <xf numFmtId="0" fontId="0" fillId="0" borderId="10" xfId="0" applyFont="1" applyBorder="1"/>
    <xf numFmtId="0" fontId="0" fillId="0" borderId="12" xfId="0" applyFont="1" applyBorder="1"/>
    <xf numFmtId="0" fontId="3" fillId="0" borderId="12" xfId="0" applyFont="1" applyBorder="1"/>
    <xf numFmtId="0" fontId="0" fillId="0" borderId="20" xfId="0" applyFont="1" applyBorder="1"/>
    <xf numFmtId="9" fontId="0" fillId="0" borderId="12" xfId="0" applyNumberFormat="1" applyFont="1" applyBorder="1"/>
    <xf numFmtId="165" fontId="1" fillId="0" borderId="12" xfId="0" applyNumberFormat="1" applyFont="1" applyBorder="1"/>
    <xf numFmtId="168" fontId="0" fillId="0" borderId="25" xfId="0" applyNumberFormat="1" applyFont="1" applyFill="1" applyBorder="1"/>
    <xf numFmtId="168" fontId="0" fillId="0" borderId="26" xfId="0" applyNumberFormat="1" applyFont="1" applyFill="1" applyBorder="1"/>
    <xf numFmtId="2" fontId="1" fillId="0" borderId="5" xfId="0" applyNumberFormat="1" applyFont="1" applyBorder="1"/>
    <xf numFmtId="167" fontId="4" fillId="0" borderId="8" xfId="0" applyNumberFormat="1" applyFont="1" applyBorder="1"/>
    <xf numFmtId="165" fontId="1" fillId="3" borderId="30" xfId="0" applyNumberFormat="1" applyFont="1" applyFill="1" applyBorder="1"/>
    <xf numFmtId="165" fontId="4" fillId="3" borderId="30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7" fontId="0" fillId="0" borderId="0" xfId="0" applyNumberFormat="1" applyFont="1" applyBorder="1"/>
    <xf numFmtId="0" fontId="8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/>
    <xf numFmtId="0" fontId="0" fillId="0" borderId="0" xfId="0" applyBorder="1"/>
    <xf numFmtId="165" fontId="0" fillId="0" borderId="55" xfId="0" applyNumberFormat="1" applyBorder="1"/>
    <xf numFmtId="168" fontId="1" fillId="2" borderId="5" xfId="0" applyNumberFormat="1" applyFont="1" applyFill="1" applyBorder="1"/>
    <xf numFmtId="0" fontId="1" fillId="0" borderId="11" xfId="0" applyFont="1" applyBorder="1" applyAlignment="1">
      <alignment horizontal="center" wrapText="1"/>
    </xf>
    <xf numFmtId="0" fontId="1" fillId="2" borderId="11" xfId="0" applyFont="1" applyFill="1" applyBorder="1"/>
    <xf numFmtId="0" fontId="1" fillId="0" borderId="31" xfId="0" applyFont="1" applyBorder="1" applyAlignment="1">
      <alignment horizontal="center" wrapText="1"/>
    </xf>
    <xf numFmtId="1" fontId="1" fillId="0" borderId="31" xfId="0" applyNumberFormat="1" applyFont="1" applyBorder="1"/>
    <xf numFmtId="0" fontId="0" fillId="0" borderId="40" xfId="0" applyBorder="1"/>
    <xf numFmtId="1" fontId="0" fillId="0" borderId="14" xfId="0" applyNumberFormat="1" applyBorder="1"/>
    <xf numFmtId="0" fontId="1" fillId="0" borderId="12" xfId="0" applyFont="1" applyBorder="1" applyAlignment="1">
      <alignment horizontal="center" wrapText="1"/>
    </xf>
    <xf numFmtId="1" fontId="1" fillId="0" borderId="12" xfId="0" applyNumberFormat="1" applyFont="1" applyBorder="1"/>
    <xf numFmtId="0" fontId="0" fillId="0" borderId="14" xfId="0" applyFont="1" applyBorder="1" applyAlignment="1">
      <alignment horizontal="center" wrapText="1"/>
    </xf>
    <xf numFmtId="167" fontId="0" fillId="0" borderId="14" xfId="0" applyNumberFormat="1" applyFont="1" applyBorder="1"/>
    <xf numFmtId="167" fontId="0" fillId="0" borderId="17" xfId="0" applyNumberFormat="1" applyFont="1" applyBorder="1"/>
    <xf numFmtId="167" fontId="6" fillId="0" borderId="12" xfId="0" applyNumberFormat="1" applyFont="1" applyBorder="1"/>
    <xf numFmtId="167" fontId="6" fillId="0" borderId="20" xfId="0" applyNumberFormat="1" applyFont="1" applyBorder="1"/>
    <xf numFmtId="167" fontId="0" fillId="0" borderId="54" xfId="0" applyNumberFormat="1" applyFont="1" applyBorder="1"/>
    <xf numFmtId="0" fontId="1" fillId="0" borderId="8" xfId="0" applyFont="1" applyBorder="1" applyAlignment="1">
      <alignment horizontal="center" wrapText="1"/>
    </xf>
    <xf numFmtId="167" fontId="6" fillId="3" borderId="8" xfId="0" applyNumberFormat="1" applyFont="1" applyFill="1" applyBorder="1"/>
    <xf numFmtId="167" fontId="6" fillId="3" borderId="9" xfId="0" applyNumberFormat="1" applyFont="1" applyFill="1" applyBorder="1"/>
    <xf numFmtId="168" fontId="1" fillId="2" borderId="12" xfId="0" applyNumberFormat="1" applyFont="1" applyFill="1" applyBorder="1"/>
    <xf numFmtId="167" fontId="4" fillId="0" borderId="12" xfId="0" applyNumberFormat="1" applyFont="1" applyBorder="1"/>
    <xf numFmtId="167" fontId="9" fillId="0" borderId="11" xfId="0" applyNumberFormat="1" applyFont="1" applyBorder="1"/>
    <xf numFmtId="167" fontId="9" fillId="0" borderId="5" xfId="0" applyNumberFormat="1" applyFont="1" applyBorder="1"/>
    <xf numFmtId="167" fontId="9" fillId="0" borderId="14" xfId="0" applyNumberFormat="1" applyFont="1" applyBorder="1"/>
    <xf numFmtId="167" fontId="4" fillId="3" borderId="8" xfId="0" applyNumberFormat="1" applyFont="1" applyFill="1" applyBorder="1"/>
    <xf numFmtId="0" fontId="0" fillId="2" borderId="14" xfId="0" applyFont="1" applyFill="1" applyBorder="1"/>
    <xf numFmtId="164" fontId="0" fillId="0" borderId="14" xfId="0" applyNumberFormat="1" applyFont="1" applyBorder="1"/>
    <xf numFmtId="0" fontId="0" fillId="0" borderId="10" xfId="0" applyBorder="1"/>
    <xf numFmtId="0" fontId="0" fillId="2" borderId="16" xfId="0" applyFont="1" applyFill="1" applyBorder="1"/>
    <xf numFmtId="0" fontId="0" fillId="0" borderId="16" xfId="0" applyNumberFormat="1" applyFont="1" applyBorder="1"/>
    <xf numFmtId="168" fontId="4" fillId="0" borderId="25" xfId="0" applyNumberFormat="1" applyFont="1" applyFill="1" applyBorder="1"/>
    <xf numFmtId="0" fontId="0" fillId="0" borderId="23" xfId="0" applyFont="1" applyFill="1" applyBorder="1"/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Fill="1" applyBorder="1"/>
    <xf numFmtId="164" fontId="0" fillId="2" borderId="5" xfId="0" applyNumberFormat="1" applyFont="1" applyFill="1" applyBorder="1"/>
    <xf numFmtId="165" fontId="5" fillId="3" borderId="42" xfId="0" applyNumberFormat="1" applyFont="1" applyFill="1" applyBorder="1"/>
    <xf numFmtId="0" fontId="2" fillId="0" borderId="2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8" fillId="0" borderId="43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65" fontId="4" fillId="0" borderId="27" xfId="0" applyNumberFormat="1" applyFont="1" applyBorder="1" applyAlignment="1">
      <alignment horizontal="center"/>
    </xf>
    <xf numFmtId="165" fontId="4" fillId="0" borderId="62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0" fontId="0" fillId="2" borderId="38" xfId="0" applyNumberFormat="1" applyFont="1" applyFill="1" applyBorder="1" applyAlignment="1">
      <alignment horizontal="center"/>
    </xf>
    <xf numFmtId="10" fontId="0" fillId="2" borderId="36" xfId="0" applyNumberFormat="1" applyFont="1" applyFill="1" applyBorder="1" applyAlignment="1">
      <alignment horizontal="center"/>
    </xf>
    <xf numFmtId="10" fontId="0" fillId="2" borderId="5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colors>
    <mruColors>
      <color rgb="FFE3EFDC"/>
      <color rgb="FFFF90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90EB6FF-3F4E-924A-AFCB-040718177B97}" type="doc">
      <dgm:prSet loTypeId="urn:microsoft.com/office/officeart/2009/3/layout/IncreasingArrows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ru-RU"/>
        </a:p>
      </dgm:t>
    </dgm:pt>
    <dgm:pt modelId="{4C08D3EF-6581-8B49-8EAD-3E07A3B8AB6B}" type="pres">
      <dgm:prSet presAssocID="{190EB6FF-3F4E-924A-AFCB-040718177B97}" presName="Name0" presStyleCnt="0">
        <dgm:presLayoutVars>
          <dgm:chMax val="5"/>
          <dgm:chPref val="5"/>
          <dgm:dir/>
          <dgm:animLvl val="lvl"/>
        </dgm:presLayoutVars>
      </dgm:prSet>
      <dgm:spPr/>
      <dgm:t>
        <a:bodyPr/>
        <a:lstStyle/>
        <a:p>
          <a:endParaRPr lang="ru-RU"/>
        </a:p>
      </dgm:t>
    </dgm:pt>
  </dgm:ptLst>
  <dgm:cxnLst>
    <dgm:cxn modelId="{037B2A49-2BC9-134D-93CA-A064495C4448}" type="presOf" srcId="{190EB6FF-3F4E-924A-AFCB-040718177B97}" destId="{4C08D3EF-6581-8B49-8EAD-3E07A3B8AB6B}" srcOrd="0" destOrd="0" presId="urn:microsoft.com/office/officeart/2009/3/layout/IncreasingArrows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68D2D72-5688-684A-BC43-EA3A473A723F}" type="doc">
      <dgm:prSet loTypeId="urn:microsoft.com/office/officeart/2009/3/layout/Descending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ru-RU"/>
        </a:p>
      </dgm:t>
    </dgm:pt>
    <dgm:pt modelId="{445006DD-5A46-FA47-AE50-CC45DC698003}">
      <dgm:prSet phldrT="[Текст]"/>
      <dgm:spPr/>
      <dgm:t>
        <a:bodyPr/>
        <a:lstStyle/>
        <a:p>
          <a:r>
            <a:rPr lang="ru-RU"/>
            <a:t>Перенос</a:t>
          </a:r>
        </a:p>
        <a:p>
          <a:endParaRPr lang="ru-RU"/>
        </a:p>
      </dgm:t>
    </dgm:pt>
    <dgm:pt modelId="{24B02647-2435-884D-9EA2-601D27A7C986}" type="sibTrans" cxnId="{86D1795E-6E73-F349-8621-A5C1BBC160D1}">
      <dgm:prSet/>
      <dgm:spPr/>
      <dgm:t>
        <a:bodyPr/>
        <a:lstStyle/>
        <a:p>
          <a:endParaRPr lang="ru-RU"/>
        </a:p>
      </dgm:t>
    </dgm:pt>
    <dgm:pt modelId="{2608C425-5333-E840-AF05-C728BF74D43F}" type="parTrans" cxnId="{86D1795E-6E73-F349-8621-A5C1BBC160D1}">
      <dgm:prSet/>
      <dgm:spPr/>
      <dgm:t>
        <a:bodyPr/>
        <a:lstStyle/>
        <a:p>
          <a:endParaRPr lang="ru-RU"/>
        </a:p>
      </dgm:t>
    </dgm:pt>
    <dgm:pt modelId="{E60FE11E-E55C-FA4A-A0B1-5B9F8E6A4415}" type="pres">
      <dgm:prSet presAssocID="{168D2D72-5688-684A-BC43-EA3A473A723F}" presName="Name0" presStyleCnt="0">
        <dgm:presLayoutVars>
          <dgm:chMax val="7"/>
          <dgm:chPref val="5"/>
        </dgm:presLayoutVars>
      </dgm:prSet>
      <dgm:spPr/>
      <dgm:t>
        <a:bodyPr/>
        <a:lstStyle/>
        <a:p>
          <a:endParaRPr lang="ru-RU"/>
        </a:p>
      </dgm:t>
    </dgm:pt>
    <dgm:pt modelId="{1E1FA8E8-38F4-034B-ABCC-9B575966C63E}" type="pres">
      <dgm:prSet presAssocID="{168D2D72-5688-684A-BC43-EA3A473A723F}" presName="arrowNode" presStyleLbl="node1" presStyleIdx="0" presStyleCnt="1" custAng="4662062" custScaleX="172916" custScaleY="98274" custLinFactNeighborX="-67869" custLinFactNeighborY="837"/>
      <dgm:spPr/>
    </dgm:pt>
    <dgm:pt modelId="{2164DD39-B9A9-E64D-A1CE-6A59CAD6BEBA}" type="pres">
      <dgm:prSet presAssocID="{445006DD-5A46-FA47-AE50-CC45DC698003}" presName="txNode1" presStyleLbl="revTx" presStyleIdx="0" presStyleCnt="1" custScaleX="87816" custScaleY="100489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</dgm:ptLst>
  <dgm:cxnLst>
    <dgm:cxn modelId="{1B70D0A3-D55D-4944-A3E8-8DCE0DC2625A}" type="presOf" srcId="{445006DD-5A46-FA47-AE50-CC45DC698003}" destId="{2164DD39-B9A9-E64D-A1CE-6A59CAD6BEBA}" srcOrd="0" destOrd="0" presId="urn:microsoft.com/office/officeart/2009/3/layout/DescendingProcess"/>
    <dgm:cxn modelId="{20B27D2E-95CA-4441-8688-3B1F804650C1}" type="presOf" srcId="{168D2D72-5688-684A-BC43-EA3A473A723F}" destId="{E60FE11E-E55C-FA4A-A0B1-5B9F8E6A4415}" srcOrd="0" destOrd="0" presId="urn:microsoft.com/office/officeart/2009/3/layout/DescendingProcess"/>
    <dgm:cxn modelId="{86D1795E-6E73-F349-8621-A5C1BBC160D1}" srcId="{168D2D72-5688-684A-BC43-EA3A473A723F}" destId="{445006DD-5A46-FA47-AE50-CC45DC698003}" srcOrd="0" destOrd="0" parTransId="{2608C425-5333-E840-AF05-C728BF74D43F}" sibTransId="{24B02647-2435-884D-9EA2-601D27A7C986}"/>
    <dgm:cxn modelId="{874A39E0-6D7E-244E-BC6B-A59D541F462D}" type="presParOf" srcId="{E60FE11E-E55C-FA4A-A0B1-5B9F8E6A4415}" destId="{1E1FA8E8-38F4-034B-ABCC-9B575966C63E}" srcOrd="0" destOrd="0" presId="urn:microsoft.com/office/officeart/2009/3/layout/DescendingProcess"/>
    <dgm:cxn modelId="{2674C54E-4C2D-A144-A572-4B09208D070D}" type="presParOf" srcId="{E60FE11E-E55C-FA4A-A0B1-5B9F8E6A4415}" destId="{2164DD39-B9A9-E64D-A1CE-6A59CAD6BEBA}" srcOrd="1" destOrd="0" presId="urn:microsoft.com/office/officeart/2009/3/layout/DescendingProcess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E1FA8E8-38F4-034B-ABCC-9B575966C63E}">
      <dsp:nvSpPr>
        <dsp:cNvPr id="0" name=""/>
        <dsp:cNvSpPr/>
      </dsp:nvSpPr>
      <dsp:spPr>
        <a:xfrm rot="9058436">
          <a:off x="25823" y="213971"/>
          <a:ext cx="1611594" cy="3290618"/>
        </a:xfrm>
        <a:prstGeom prst="swooshArrow">
          <a:avLst>
            <a:gd name="adj1" fmla="val 16310"/>
            <a:gd name="adj2" fmla="val 3137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2164DD39-B9A9-E64D-A1CE-6A59CAD6BEBA}">
      <dsp:nvSpPr>
        <dsp:cNvPr id="0" name=""/>
        <dsp:cNvSpPr/>
      </dsp:nvSpPr>
      <dsp:spPr>
        <a:xfrm>
          <a:off x="216155" y="591175"/>
          <a:ext cx="905761" cy="407459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970" tIns="13970" rIns="13970" bIns="13970" numCol="1" spcCol="1270" anchor="b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100" kern="1200"/>
            <a:t>Перенос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ru-RU" sz="1100" kern="1200"/>
        </a:p>
      </dsp:txBody>
      <dsp:txXfrm>
        <a:off x="216155" y="591175"/>
        <a:ext cx="905761" cy="40745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IncreasingArrowsProcess">
  <dgm:title val=""/>
  <dgm:desc val=""/>
  <dgm:catLst>
    <dgm:cat type="process" pri="5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clrData>
  <dgm:layoutNode name="Name0">
    <dgm:varLst>
      <dgm:chMax val="5"/>
      <dgm:chPref val="5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choose name="Name3">
          <dgm:if name="Name4" axis="ch ch" ptType="node node" func="cnt" op="equ" val="0">
            <dgm:alg type="composite">
              <dgm:param type="ar" val="6.8662"/>
            </dgm:alg>
            <dgm:choose name="Name5">
              <dgm:if name="Name6" func="var" arg="dir" op="equ" val="norm">
                <dgm:constrLst>
                  <dgm:constr type="primFontSz" for="des" forName="parentText1" val="65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/>
                </dgm:constrLst>
              </dgm:if>
              <dgm:else name="Name7">
                <dgm:constrLst>
                  <dgm:constr type="primFontSz" for="des" forName="parentText1" val="65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/>
                </dgm:constrLst>
              </dgm:else>
            </dgm:choose>
          </dgm:if>
          <dgm:else name="Name8">
            <dgm:alg type="composite">
              <dgm:param type="ar" val="1.9864"/>
            </dgm:alg>
            <dgm:choose name="Name9">
              <dgm:if name="Name10" func="var" arg="dir" op="equ" val="norm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893"/>
                  <dgm:constr type="l" for="ch" forName="childText1" refType="w" fact="0"/>
                  <dgm:constr type="t" for="ch" forName="childText1" refType="h" fact="0.224"/>
                  <dgm:constr type="w" for="ch" forName="childText1" refType="w" fact="0.9241"/>
                  <dgm:constr type="h" for="ch" forName="childText1" refType="h" fact="0.776"/>
                </dgm:constrLst>
              </dgm:if>
              <dgm:else name="Name11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893"/>
                  <dgm:constr type="l" for="ch" forName="childText1" refType="w" fact="0.076"/>
                  <dgm:constr type="t" for="ch" forName="childText1" refType="h" fact="0.224"/>
                  <dgm:constr type="w" for="ch" forName="childText1" refType="w" fact="0.9241"/>
                  <dgm:constr type="h" for="ch" forName="childText1" refType="h" fact="0.776"/>
                </dgm:constrLst>
              </dgm:else>
            </dgm:choose>
          </dgm:else>
        </dgm:choose>
      </dgm:if>
      <dgm:if name="Name12" axis="ch" ptType="node" func="cnt" op="equ" val="2">
        <dgm:choose name="Name13">
          <dgm:if name="Name14" axis="ch ch" ptType="node node" func="cnt" op="equ" val="0">
            <dgm:alg type="composite">
              <dgm:param type="ar" val="5.1498"/>
            </dgm:alg>
            <dgm:choose name="Name15">
              <dgm:if name="Name16" func="var" arg="dir" op="equ" val="norm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7501"/>
                  <dgm:constr type="l" for="ch" forName="parentText2" refType="w" fact="0.462"/>
                  <dgm:constr type="t" for="ch" forName="parentText2" refType="h" fact="0.2499"/>
                  <dgm:constr type="w" for="ch" forName="parentText2" refType="w" fact="0.538"/>
                  <dgm:constr type="h" for="ch" forName="parentText2" refType="h" fact="0.7501"/>
                </dgm:constrLst>
              </dgm:if>
              <dgm:else name="Name17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7501"/>
                  <dgm:constr type="l" for="ch" forName="parentText2" refType="w" fact="0"/>
                  <dgm:constr type="t" for="ch" forName="parentText2" refType="h" fact="0.2499"/>
                  <dgm:constr type="w" for="ch" forName="parentText2" refType="w" fact="0.538"/>
                  <dgm:constr type="h" for="ch" forName="parentText2" refType="h" fact="0.7501"/>
                </dgm:constrLst>
              </dgm:else>
            </dgm:choose>
          </dgm:if>
          <dgm:else name="Name18">
            <dgm:alg type="composite">
              <dgm:param type="ar" val="2.0563"/>
            </dgm:alg>
            <dgm:choose name="Name19">
              <dgm:if name="Name20" func="var" arg="dir" op="equ" val="norm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parentText2" refType="primFontSz" refFor="des" refForName="parentText1" op="equ"/>
                  <dgm:constr type="primFontSz" for="des" forName="childText2" refType="primFontSz" refFor="des" refForName="child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995"/>
                  <dgm:constr type="l" for="ch" forName="parentText2" refType="w" fact="0.462"/>
                  <dgm:constr type="t" for="ch" forName="parentText2" refType="h" fact="0.0998"/>
                  <dgm:constr type="w" for="ch" forName="parentText2" refType="w" fact="0.538"/>
                  <dgm:constr type="h" for="ch" forName="parentText2" refType="h" fact="0.2995"/>
                  <dgm:constr type="l" for="ch" forName="childText1" refType="w" fact="0"/>
                  <dgm:constr type="t" for="ch" forName="childText1" refType="h" fact="0.2317"/>
                  <dgm:constr type="w" for="ch" forName="childText1" refType="w" fact="0.462"/>
                  <dgm:constr type="h" for="ch" forName="childText1" refType="h" fact="0.6685"/>
                  <dgm:constr type="l" for="ch" forName="childText2" refType="w" fact="0.462"/>
                  <dgm:constr type="t" for="ch" forName="childText2" refType="h" fact="0.3315"/>
                  <dgm:constr type="w" for="ch" forName="childText2" refType="w" fact="0.462"/>
                  <dgm:constr type="h" for="ch" forName="childText2" refType="h" fact="0.6685"/>
                </dgm:constrLst>
              </dgm:if>
              <dgm:else name="Name21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parentText2" refType="primFontSz" refFor="des" refForName="parentText1" op="equ"/>
                  <dgm:constr type="primFontSz" for="des" forName="childText2" refType="primFontSz" refFor="des" refForName="child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995"/>
                  <dgm:constr type="l" for="ch" forName="parentText2" refType="w" fact="0"/>
                  <dgm:constr type="t" for="ch" forName="parentText2" refType="h" fact="0.0998"/>
                  <dgm:constr type="w" for="ch" forName="parentText2" refType="w" fact="0.538"/>
                  <dgm:constr type="h" for="ch" forName="parentText2" refType="h" fact="0.2995"/>
                  <dgm:constr type="l" for="ch" forName="childText1" refType="w" fact="0.538"/>
                  <dgm:constr type="t" for="ch" forName="childText1" refType="h" fact="0.2317"/>
                  <dgm:constr type="w" for="ch" forName="childText1" refType="w" fact="0.462"/>
                  <dgm:constr type="h" for="ch" forName="childText1" refType="h" fact="0.6685"/>
                  <dgm:constr type="l" for="ch" forName="childText2" refType="w" fact="0.076"/>
                  <dgm:constr type="t" for="ch" forName="childText2" refType="h" fact="0.3315"/>
                  <dgm:constr type="w" for="ch" forName="childText2" refType="w" fact="0.462"/>
                  <dgm:constr type="h" for="ch" forName="childText2" refType="h" fact="0.6685"/>
                </dgm:constrLst>
              </dgm:else>
            </dgm:choose>
          </dgm:else>
        </dgm:choose>
      </dgm:if>
      <dgm:if name="Name22" axis="ch" ptType="node" func="cnt" op="equ" val="3">
        <dgm:choose name="Name23">
          <dgm:if name="Name24" axis="ch ch" ptType="node node" func="cnt" op="equ" val="0">
            <dgm:alg type="composite">
              <dgm:param type="ar" val="4.1198"/>
            </dgm:alg>
            <dgm:choose name="Name25">
              <dgm:if name="Name26" func="var" arg="dir" op="equ" val="norm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6"/>
                  <dgm:constr type="l" for="ch" forName="parentText2" refType="w" fact="0.308"/>
                  <dgm:constr type="t" for="ch" forName="parentText2" refType="h" fact="0.2"/>
                  <dgm:constr type="w" for="ch" forName="parentText2" refType="w" fact="0.692"/>
                  <dgm:constr type="h" for="ch" forName="parentText2" refType="h" fact="0.6"/>
                  <dgm:constr type="l" for="ch" forName="parentText3" refType="w" fact="0.616"/>
                  <dgm:constr type="t" for="ch" forName="parentText3" refType="h" fact="0.4"/>
                  <dgm:constr type="w" for="ch" forName="parentText3" refType="w" fact="0.384"/>
                  <dgm:constr type="h" for="ch" forName="parentText3" refType="h" fact="0.6"/>
                </dgm:constrLst>
              </dgm:if>
              <dgm:else name="Name27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6"/>
                  <dgm:constr type="l" for="ch" forName="parentText2" refType="w" fact="0"/>
                  <dgm:constr type="t" for="ch" forName="parentText2" refType="h" fact="0.2"/>
                  <dgm:constr type="w" for="ch" forName="parentText2" refType="w" fact="0.692"/>
                  <dgm:constr type="h" for="ch" forName="parentText2" refType="h" fact="0.6"/>
                  <dgm:constr type="l" for="ch" forName="parentText3" refType="w" fact="0"/>
                  <dgm:constr type="t" for="ch" forName="parentText3" refType="h" fact="0.4"/>
                  <dgm:constr type="w" for="ch" forName="parentText3" refType="w" fact="0.384"/>
                  <dgm:constr type="h" for="ch" forName="parentText3" refType="h" fact="0.6"/>
                </dgm:constrLst>
              </dgm:else>
            </dgm:choose>
          </dgm:if>
          <dgm:else name="Name28">
            <dgm:alg type="composite">
              <dgm:param type="ar" val="2.0702"/>
            </dgm:alg>
            <dgm:choose name="Name29">
              <dgm:if name="Name30" func="var" arg="dir" op="equ" val="norm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3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childText3" refType="primFontSz" refFor="des" refForName="parentText2" op="lte"/>
                  <dgm:constr type="primFontSz" for="des" forName="childText1" refType="primFontSz" refFor="des" refForName="parentText3" op="lte"/>
                  <dgm:constr type="primFontSz" for="des" forName="childText2" refType="primFontSz" refFor="des" refForName="parentText3" op="lte"/>
                  <dgm:constr type="primFontSz" for="des" forName="childText3" refType="primFontSz" refFor="des" refForName="parentText3" op="lte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childText2" refType="primFontSz" refFor="des" refForName="childText1" op="equ"/>
                  <dgm:constr type="primFontSz" for="des" forName="childText3" refType="primFontSz" refFor="des" refForName="childText1" op="equ"/>
                  <dgm:constr type="l" for="ch" forName="childText1" refType="w" fact="0"/>
                  <dgm:constr type="t" for="ch" forName="childText1" refType="h" fact="0.2325"/>
                  <dgm:constr type="w" for="ch" forName="childText1" refType="w" fact="0.308"/>
                  <dgm:constr type="h" for="ch" forName="childText1" refType="h" fact="0.5808"/>
                  <dgm:constr type="l" for="ch" forName="childText2" refType="w" fact="0.308"/>
                  <dgm:constr type="t" for="ch" forName="childText2" refType="h" fact="0.333"/>
                  <dgm:constr type="w" for="ch" forName="childText2" refType="w" fact="0.308"/>
                  <dgm:constr type="h" for="ch" forName="childText2" refType="h" fact="0.5808"/>
                  <dgm:constr type="l" for="ch" forName="childText3" refType="w" fact="0.616"/>
                  <dgm:constr type="t" for="ch" forName="childText3" refType="h" fact="0.4335"/>
                  <dgm:constr type="w" for="ch" forName="childText3" refType="w" fact="0.308"/>
                  <dgm:constr type="h" for="ch" forName="childText3" refType="h" fact="0.5723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3015"/>
                  <dgm:constr type="l" for="ch" forName="parentText2" refType="w" fact="0.308"/>
                  <dgm:constr type="t" for="ch" forName="parentText2" refType="h" fact="0.1005"/>
                  <dgm:constr type="w" for="ch" forName="parentText2" refType="w" fact="0.692"/>
                  <dgm:constr type="h" for="ch" forName="parentText2" refType="h" fact="0.3015"/>
                  <dgm:constr type="l" for="ch" forName="parentText3" refType="w" fact="0.616"/>
                  <dgm:constr type="t" for="ch" forName="parentText3" refType="h" fact="0.201"/>
                  <dgm:constr type="w" for="ch" forName="parentText3" refType="w" fact="0.384"/>
                  <dgm:constr type="h" for="ch" forName="parentText3" refType="h" fact="0.3015"/>
                </dgm:constrLst>
              </dgm:if>
              <dgm:else name="Name31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3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childText3" refType="primFontSz" refFor="des" refForName="parentText2" op="lte"/>
                  <dgm:constr type="primFontSz" for="des" forName="childText1" refType="primFontSz" refFor="des" refForName="parentText3" op="lte"/>
                  <dgm:constr type="primFontSz" for="des" forName="childText2" refType="primFontSz" refFor="des" refForName="parentText3" op="lte"/>
                  <dgm:constr type="primFontSz" for="des" forName="childText3" refType="primFontSz" refFor="des" refForName="parentText3" op="lte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childText2" refType="primFontSz" refFor="des" refForName="childText1" op="equ"/>
                  <dgm:constr type="primFontSz" for="des" forName="childText3" refType="primFontSz" refFor="des" refForName="childText1" op="equ"/>
                  <dgm:constr type="l" for="ch" forName="childText1" refType="w" fact="0.692"/>
                  <dgm:constr type="t" for="ch" forName="childText1" refType="h" fact="0.2325"/>
                  <dgm:constr type="w" for="ch" forName="childText1" refType="w" fact="0.308"/>
                  <dgm:constr type="h" for="ch" forName="childText1" refType="h" fact="0.5808"/>
                  <dgm:constr type="l" for="ch" forName="childText2" refType="w" fact="0.384"/>
                  <dgm:constr type="t" for="ch" forName="childText2" refType="h" fact="0.333"/>
                  <dgm:constr type="w" for="ch" forName="childText2" refType="w" fact="0.308"/>
                  <dgm:constr type="h" for="ch" forName="childText2" refType="h" fact="0.5808"/>
                  <dgm:constr type="l" for="ch" forName="childText3" refType="w" fact="0.076"/>
                  <dgm:constr type="t" for="ch" forName="childText3" refType="h" fact="0.4335"/>
                  <dgm:constr type="w" for="ch" forName="childText3" refType="w" fact="0.308"/>
                  <dgm:constr type="h" for="ch" forName="childText3" refType="h" fact="0.5723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3015"/>
                  <dgm:constr type="l" for="ch" forName="parentText2" refType="w" fact="0"/>
                  <dgm:constr type="t" for="ch" forName="parentText2" refType="h" fact="0.1005"/>
                  <dgm:constr type="w" for="ch" forName="parentText2" refType="w" fact="0.692"/>
                  <dgm:constr type="h" for="ch" forName="parentText2" refType="h" fact="0.3015"/>
                  <dgm:constr type="l" for="ch" forName="parentText3" refType="w" fact="0"/>
                  <dgm:constr type="t" for="ch" forName="parentText3" refType="h" fact="0.201"/>
                  <dgm:constr type="w" for="ch" forName="parentText3" refType="w" fact="0.384"/>
                  <dgm:constr type="h" for="ch" forName="parentText3" refType="h" fact="0.3015"/>
                </dgm:constrLst>
              </dgm:else>
            </dgm:choose>
          </dgm:else>
        </dgm:choose>
      </dgm:if>
      <dgm:if name="Name32" axis="ch" ptType="node" func="cnt" op="equ" val="4">
        <dgm:choose name="Name33">
          <dgm:if name="Name34" axis="ch ch" ptType="node node" func="cnt" op="equ" val="0">
            <dgm:alg type="composite">
              <dgm:param type="ar" val="3.435"/>
            </dgm:alg>
            <dgm:choose name="Name35">
              <dgm:if name="Name36" func="var" arg="dir" op="equ" val="norm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5001"/>
                  <dgm:constr type="l" for="ch" forName="parentText2" refType="w" fact="0.2305"/>
                  <dgm:constr type="t" for="ch" forName="parentText2" refType="h" fact="0.1666"/>
                  <dgm:constr type="w" for="ch" forName="parentText2" refType="w" fact="0.7695"/>
                  <dgm:constr type="h" for="ch" forName="parentText2" refType="h" fact="0.5001"/>
                  <dgm:constr type="l" for="ch" forName="parentText3" refType="w" fact="0.461"/>
                  <dgm:constr type="t" for="ch" forName="parentText3" refType="h" fact="0.3333"/>
                  <dgm:constr type="w" for="ch" forName="parentText3" refType="w" fact="0.539"/>
                  <dgm:constr type="h" for="ch" forName="parentText3" refType="h" fact="0.5001"/>
                  <dgm:constr type="l" for="ch" forName="parentText4" refType="w" fact="0.6915"/>
                  <dgm:constr type="t" for="ch" forName="parentText4" refType="h" fact="0.4999"/>
                  <dgm:constr type="w" for="ch" forName="parentText4" refType="w" fact="0.3085"/>
                  <dgm:constr type="h" for="ch" forName="parentText4" refType="h" fact="0.5001"/>
                </dgm:constrLst>
              </dgm:if>
              <dgm:else name="Name37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5001"/>
                  <dgm:constr type="l" for="ch" forName="parentText2" refType="w" fact="0"/>
                  <dgm:constr type="t" for="ch" forName="parentText2" refType="h" fact="0.1666"/>
                  <dgm:constr type="w" for="ch" forName="parentText2" refType="w" fact="0.7695"/>
                  <dgm:constr type="h" for="ch" forName="parentText2" refType="h" fact="0.5001"/>
                  <dgm:constr type="l" for="ch" forName="parentText3" refType="w" fact="0"/>
                  <dgm:constr type="t" for="ch" forName="parentText3" refType="h" fact="0.3333"/>
                  <dgm:constr type="w" for="ch" forName="parentText3" refType="w" fact="0.539"/>
                  <dgm:constr type="h" for="ch" forName="parentText3" refType="h" fact="0.5001"/>
                  <dgm:constr type="l" for="ch" forName="parentText4" refType="w" fact="0"/>
                  <dgm:constr type="t" for="ch" forName="parentText4" refType="h" fact="0.4999"/>
                  <dgm:constr type="w" for="ch" forName="parentText4" refType="w" fact="0.3085"/>
                  <dgm:constr type="h" for="ch" forName="parentText4" refType="h" fact="0.5001"/>
                </dgm:constrLst>
              </dgm:else>
            </dgm:choose>
          </dgm:if>
          <dgm:else name="Name38">
            <dgm:alg type="composite">
              <dgm:param type="ar" val="1.9377"/>
            </dgm:alg>
            <dgm:choose name="Name39">
              <dgm:if name="Name40" func="var" arg="dir" op="equ" val="norm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3" refType="primFontSz" refFor="des" refForName="parentText1" op="lte"/>
                  <dgm:constr type="primFontSz" for="des" forName="childText4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childText3" refType="primFontSz" refFor="des" refForName="parentText2" op="lte"/>
                  <dgm:constr type="primFontSz" for="des" forName="childText4" refType="primFontSz" refFor="des" refForName="parentText2" op="lte"/>
                  <dgm:constr type="primFontSz" for="des" forName="childText1" refType="primFontSz" refFor="des" refForName="parentText3" op="lte"/>
                  <dgm:constr type="primFontSz" for="des" forName="childText2" refType="primFontSz" refFor="des" refForName="parentText3" op="lte"/>
                  <dgm:constr type="primFontSz" for="des" forName="childText3" refType="primFontSz" refFor="des" refForName="parentText3" op="lte"/>
                  <dgm:constr type="primFontSz" for="des" forName="childText4" refType="primFontSz" refFor="des" refForName="parentText3" op="lte"/>
                  <dgm:constr type="primFontSz" for="des" forName="childText1" refType="primFontSz" refFor="des" refForName="parentText4" op="lte"/>
                  <dgm:constr type="primFontSz" for="des" forName="childText2" refType="primFontSz" refFor="des" refForName="parentText4" op="lte"/>
                  <dgm:constr type="primFontSz" for="des" forName="childText3" refType="primFontSz" refFor="des" refForName="parentText4" op="lte"/>
                  <dgm:constr type="primFontSz" for="des" forName="childText4" refType="primFontSz" refFor="des" refForName="parentText4" op="lte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primFontSz" for="des" forName="childText2" refType="primFontSz" refFor="des" refForName="childText1" op="equ"/>
                  <dgm:constr type="primFontSz" for="des" forName="childText3" refType="primFontSz" refFor="des" refForName="childText1" op="equ"/>
                  <dgm:constr type="primFontSz" for="des" forName="childText4" refType="primFontSz" refFor="des" refForName="childText1" op="equ"/>
                  <dgm:constr type="l" for="ch" forName="childText1" refType="w" fact="0"/>
                  <dgm:constr type="t" for="ch" forName="childText1" refType="h" fact="0.218"/>
                  <dgm:constr type="w" for="ch" forName="childText1" refType="w" fact="0.2305"/>
                  <dgm:constr type="h" for="ch" forName="childText1" refType="h" fact="0.5218"/>
                  <dgm:constr type="l" for="ch" forName="childText2" refType="w" fact="0.2305"/>
                  <dgm:constr type="t" for="ch" forName="childText2" refType="h" fact="0.312"/>
                  <dgm:constr type="w" for="ch" forName="childText2" refType="w" fact="0.2305"/>
                  <dgm:constr type="h" for="ch" forName="childText2" refType="h" fact="0.5085"/>
                  <dgm:constr type="l" for="ch" forName="childText3" refType="w" fact="0.461"/>
                  <dgm:constr type="t" for="ch" forName="childText3" refType="h" fact="0.406"/>
                  <dgm:constr type="w" for="ch" forName="childText3" refType="w" fact="0.2305"/>
                  <dgm:constr type="h" for="ch" forName="childText3" refType="h" fact="0.5119"/>
                  <dgm:constr type="l" for="ch" forName="childText4" refType="w" fact="0.6915"/>
                  <dgm:constr type="t" for="ch" forName="childText4" refType="h" fact="0.5"/>
                  <dgm:constr type="w" for="ch" forName="childText4" refType="w" fact="0.2326"/>
                  <dgm:constr type="h" for="ch" forName="childText4" refType="h" fact="0.5179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821"/>
                  <dgm:constr type="l" for="ch" forName="parentText2" refType="w" fact="0.2305"/>
                  <dgm:constr type="t" for="ch" forName="parentText2" refType="h" fact="0.094"/>
                  <dgm:constr type="w" for="ch" forName="parentText2" refType="w" fact="0.7695"/>
                  <dgm:constr type="h" for="ch" forName="parentText2" refType="h" fact="0.2821"/>
                  <dgm:constr type="l" for="ch" forName="parentText3" refType="w" fact="0.461"/>
                  <dgm:constr type="t" for="ch" forName="parentText3" refType="h" fact="0.188"/>
                  <dgm:constr type="w" for="ch" forName="parentText3" refType="w" fact="0.539"/>
                  <dgm:constr type="h" for="ch" forName="parentText3" refType="h" fact="0.2821"/>
                  <dgm:constr type="l" for="ch" forName="parentText4" refType="w" fact="0.6915"/>
                  <dgm:constr type="t" for="ch" forName="parentText4" refType="h" fact="0.282"/>
                  <dgm:constr type="w" for="ch" forName="parentText4" refType="w" fact="0.3085"/>
                  <dgm:constr type="h" for="ch" forName="parentText4" refType="h" fact="0.2821"/>
                </dgm:constrLst>
              </dgm:if>
              <dgm:else name="Name41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3" refType="primFontSz" refFor="des" refForName="parentText1" op="lte"/>
                  <dgm:constr type="primFontSz" for="des" forName="childText4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childText3" refType="primFontSz" refFor="des" refForName="parentText2" op="lte"/>
                  <dgm:constr type="primFontSz" for="des" forName="childText4" refType="primFontSz" refFor="des" refForName="parentText2" op="lte"/>
                  <dgm:constr type="primFontSz" for="des" forName="childText1" refType="primFontSz" refFor="des" refForName="parentText3" op="lte"/>
                  <dgm:constr type="primFontSz" for="des" forName="childText2" refType="primFontSz" refFor="des" refForName="parentText3" op="lte"/>
                  <dgm:constr type="primFontSz" for="des" forName="childText3" refType="primFontSz" refFor="des" refForName="parentText3" op="lte"/>
                  <dgm:constr type="primFontSz" for="des" forName="childText4" refType="primFontSz" refFor="des" refForName="parentText3" op="lte"/>
                  <dgm:constr type="primFontSz" for="des" forName="childText1" refType="primFontSz" refFor="des" refForName="parentText4" op="lte"/>
                  <dgm:constr type="primFontSz" for="des" forName="childText2" refType="primFontSz" refFor="des" refForName="parentText4" op="lte"/>
                  <dgm:constr type="primFontSz" for="des" forName="childText3" refType="primFontSz" refFor="des" refForName="parentText4" op="lte"/>
                  <dgm:constr type="primFontSz" for="des" forName="childText4" refType="primFontSz" refFor="des" refForName="parentText4" op="lte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primFontSz" for="des" forName="childText2" refType="primFontSz" refFor="des" refForName="childText1" op="equ"/>
                  <dgm:constr type="primFontSz" for="des" forName="childText3" refType="primFontSz" refFor="des" refForName="childText1" op="equ"/>
                  <dgm:constr type="primFontSz" for="des" forName="childText4" refType="primFontSz" refFor="des" refForName="childText1" op="equ"/>
                  <dgm:constr type="l" for="ch" forName="childText1" refType="w" fact="0.7695"/>
                  <dgm:constr type="t" for="ch" forName="childText1" refType="h" fact="0.218"/>
                  <dgm:constr type="w" for="ch" forName="childText1" refType="w" fact="0.2305"/>
                  <dgm:constr type="h" for="ch" forName="childText1" refType="h" fact="0.5218"/>
                  <dgm:constr type="l" for="ch" forName="childText2" refType="w" fact="0.539"/>
                  <dgm:constr type="t" for="ch" forName="childText2" refType="h" fact="0.312"/>
                  <dgm:constr type="w" for="ch" forName="childText2" refType="w" fact="0.2305"/>
                  <dgm:constr type="h" for="ch" forName="childText2" refType="h" fact="0.5085"/>
                  <dgm:constr type="l" for="ch" forName="childText3" refType="w" fact="0.3085"/>
                  <dgm:constr type="t" for="ch" forName="childText3" refType="h" fact="0.406"/>
                  <dgm:constr type="w" for="ch" forName="childText3" refType="w" fact="0.2305"/>
                  <dgm:constr type="h" for="ch" forName="childText3" refType="h" fact="0.5119"/>
                  <dgm:constr type="l" for="ch" forName="childText4" refType="w" fact="0.076"/>
                  <dgm:constr type="t" for="ch" forName="childText4" refType="h" fact="0.5"/>
                  <dgm:constr type="w" for="ch" forName="childText4" refType="w" fact="0.2346"/>
                  <dgm:constr type="h" for="ch" forName="childText4" refType="h" fact="0.5179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821"/>
                  <dgm:constr type="l" for="ch" forName="parentText2" refType="w" fact="0"/>
                  <dgm:constr type="t" for="ch" forName="parentText2" refType="h" fact="0.094"/>
                  <dgm:constr type="w" for="ch" forName="parentText2" refType="w" fact="0.7695"/>
                  <dgm:constr type="h" for="ch" forName="parentText2" refType="h" fact="0.2821"/>
                  <dgm:constr type="l" for="ch" forName="parentText3" refType="w" fact="0"/>
                  <dgm:constr type="t" for="ch" forName="parentText3" refType="h" fact="0.188"/>
                  <dgm:constr type="w" for="ch" forName="parentText3" refType="w" fact="0.539"/>
                  <dgm:constr type="h" for="ch" forName="parentText3" refType="h" fact="0.2821"/>
                  <dgm:constr type="l" for="ch" forName="parentText4" refType="w" fact="0"/>
                  <dgm:constr type="t" for="ch" forName="parentText4" refType="h" fact="0.282"/>
                  <dgm:constr type="w" for="ch" forName="parentText4" refType="w" fact="0.3085"/>
                  <dgm:constr type="h" for="ch" forName="parentText4" refType="h" fact="0.2821"/>
                </dgm:constrLst>
              </dgm:else>
            </dgm:choose>
          </dgm:else>
        </dgm:choose>
      </dgm:if>
      <dgm:else name="Name42">
        <dgm:choose name="Name43">
          <dgm:if name="Name44" axis="ch ch" ptType="node node" func="cnt" op="equ" val="0">
            <dgm:alg type="composite">
              <dgm:param type="ar" val="2.9463"/>
            </dgm:alg>
            <dgm:choose name="Name45">
              <dgm:if name="Name46" func="var" arg="dir" op="equ" val="norm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primFontSz" for="des" forName="parentText5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4285"/>
                  <dgm:constr type="l" for="ch" forName="parentText2" refType="w" fact="0.1848"/>
                  <dgm:constr type="t" for="ch" forName="parentText2" refType="h" fact="0.1429"/>
                  <dgm:constr type="w" for="ch" forName="parentText2" refType="w" fact="0.8152"/>
                  <dgm:constr type="h" for="ch" forName="parentText2" refType="h" fact="0.4285"/>
                  <dgm:constr type="l" for="ch" forName="parentText3" refType="w" fact="0.3696"/>
                  <dgm:constr type="t" for="ch" forName="parentText3" refType="h" fact="0.2858"/>
                  <dgm:constr type="w" for="ch" forName="parentText3" refType="w" fact="0.6304"/>
                  <dgm:constr type="h" for="ch" forName="parentText3" refType="h" fact="0.4285"/>
                  <dgm:constr type="l" for="ch" forName="parentText4" refType="w" fact="0.5545"/>
                  <dgm:constr type="t" for="ch" forName="parentText4" refType="h" fact="0.4286"/>
                  <dgm:constr type="w" for="ch" forName="parentText4" refType="w" fact="0.4455"/>
                  <dgm:constr type="h" for="ch" forName="parentText4" refType="h" fact="0.4285"/>
                  <dgm:constr type="l" for="ch" forName="parentText5" refType="w" fact="0.7393"/>
                  <dgm:constr type="t" for="ch" forName="parentText5" refType="h" fact="0.5715"/>
                  <dgm:constr type="w" for="ch" forName="parentText5" refType="w" fact="0.2607"/>
                  <dgm:constr type="h" for="ch" forName="parentText5" refType="h" fact="0.4285"/>
                </dgm:constrLst>
              </dgm:if>
              <dgm:else name="Name47">
                <dgm:constrLst>
                  <dgm:constr type="primFontSz" for="des" forName="parentText1" val="65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primFontSz" for="des" forName="parentText5" refType="primFontSz" refFor="des" refForName="parentText1" op="equ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4285"/>
                  <dgm:constr type="l" for="ch" forName="parentText2" refType="w" fact="0"/>
                  <dgm:constr type="t" for="ch" forName="parentText2" refType="h" fact="0.1429"/>
                  <dgm:constr type="w" for="ch" forName="parentText2" refType="w" fact="0.8152"/>
                  <dgm:constr type="h" for="ch" forName="parentText2" refType="h" fact="0.4285"/>
                  <dgm:constr type="l" for="ch" forName="parentText3" refType="w" fact="0"/>
                  <dgm:constr type="t" for="ch" forName="parentText3" refType="h" fact="0.2858"/>
                  <dgm:constr type="w" for="ch" forName="parentText3" refType="w" fact="0.6304"/>
                  <dgm:constr type="h" for="ch" forName="parentText3" refType="h" fact="0.4285"/>
                  <dgm:constr type="l" for="ch" forName="parentText4" refType="w" fact="0"/>
                  <dgm:constr type="t" for="ch" forName="parentText4" refType="h" fact="0.4286"/>
                  <dgm:constr type="w" for="ch" forName="parentText4" refType="w" fact="0.4455"/>
                  <dgm:constr type="h" for="ch" forName="parentText4" refType="h" fact="0.4285"/>
                  <dgm:constr type="l" for="ch" forName="parentText5" refType="w" fact="0"/>
                  <dgm:constr type="t" for="ch" forName="parentText5" refType="h" fact="0.5715"/>
                  <dgm:constr type="w" for="ch" forName="parentText5" refType="w" fact="0.2607"/>
                  <dgm:constr type="h" for="ch" forName="parentText5" refType="h" fact="0.4285"/>
                </dgm:constrLst>
              </dgm:else>
            </dgm:choose>
          </dgm:if>
          <dgm:else name="Name48">
            <dgm:alg type="composite">
              <dgm:param type="ar" val="1.7837"/>
            </dgm:alg>
            <dgm:choose name="Name49">
              <dgm:if name="Name50" func="var" arg="dir" op="equ" val="norm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3" refType="primFontSz" refFor="des" refForName="parentText1" op="lte"/>
                  <dgm:constr type="primFontSz" for="des" forName="childText4" refType="primFontSz" refFor="des" refForName="parentText1" op="lte"/>
                  <dgm:constr type="primFontSz" for="des" forName="childText5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childText3" refType="primFontSz" refFor="des" refForName="parentText2" op="lte"/>
                  <dgm:constr type="primFontSz" for="des" forName="childText4" refType="primFontSz" refFor="des" refForName="parentText2" op="lte"/>
                  <dgm:constr type="primFontSz" for="des" forName="childText5" refType="primFontSz" refFor="des" refForName="parentText2" op="lte"/>
                  <dgm:constr type="primFontSz" for="des" forName="childText1" refType="primFontSz" refFor="des" refForName="parentText3" op="lte"/>
                  <dgm:constr type="primFontSz" for="des" forName="childText2" refType="primFontSz" refFor="des" refForName="parentText3" op="lte"/>
                  <dgm:constr type="primFontSz" for="des" forName="childText3" refType="primFontSz" refFor="des" refForName="parentText3" op="lte"/>
                  <dgm:constr type="primFontSz" for="des" forName="childText4" refType="primFontSz" refFor="des" refForName="parentText3" op="lte"/>
                  <dgm:constr type="primFontSz" for="des" forName="childText5" refType="primFontSz" refFor="des" refForName="parentText3" op="lte"/>
                  <dgm:constr type="primFontSz" for="des" forName="childText1" refType="primFontSz" refFor="des" refForName="parentText4" op="lte"/>
                  <dgm:constr type="primFontSz" for="des" forName="childText2" refType="primFontSz" refFor="des" refForName="parentText4" op="lte"/>
                  <dgm:constr type="primFontSz" for="des" forName="childText3" refType="primFontSz" refFor="des" refForName="parentText4" op="lte"/>
                  <dgm:constr type="primFontSz" for="des" forName="childText4" refType="primFontSz" refFor="des" refForName="parentText4" op="lte"/>
                  <dgm:constr type="primFontSz" for="des" forName="childText5" refType="primFontSz" refFor="des" refForName="parentText4" op="lte"/>
                  <dgm:constr type="primFontSz" for="des" forName="childText1" refType="primFontSz" refFor="des" refForName="parentText5" op="lte"/>
                  <dgm:constr type="primFontSz" for="des" forName="childText2" refType="primFontSz" refFor="des" refForName="parentText5" op="lte"/>
                  <dgm:constr type="primFontSz" for="des" forName="childText3" refType="primFontSz" refFor="des" refForName="parentText5" op="lte"/>
                  <dgm:constr type="primFontSz" for="des" forName="childText4" refType="primFontSz" refFor="des" refForName="parentText5" op="lte"/>
                  <dgm:constr type="primFontSz" for="des" forName="childText5" refType="primFontSz" refFor="des" refForName="parentText5" op="lte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primFontSz" for="des" forName="parentText5" refType="primFontSz" refFor="des" refForName="parentText1" op="equ"/>
                  <dgm:constr type="primFontSz" for="des" forName="childText2" refType="primFontSz" refFor="des" refForName="childText1" op="equ"/>
                  <dgm:constr type="primFontSz" for="des" forName="childText3" refType="primFontSz" refFor="des" refForName="childText1" op="equ"/>
                  <dgm:constr type="primFontSz" for="des" forName="childText4" refType="primFontSz" refFor="des" refForName="childText1" op="equ"/>
                  <dgm:constr type="primFontSz" for="des" forName="childText5" refType="primFontSz" refFor="des" refForName="childText1" op="equ"/>
                  <dgm:constr type="l" for="ch" forName="childText1" refType="w" fact="0"/>
                  <dgm:constr type="t" for="ch" forName="childText1" refType="h" fact="0.1997"/>
                  <dgm:constr type="w" for="ch" forName="childText1" refType="w" fact="0.18482"/>
                  <dgm:constr type="h" for="ch" forName="childText1" refType="h" fact="0.4763"/>
                  <dgm:constr type="l" for="ch" forName="childText2" refType="w" fact="0.1848"/>
                  <dgm:constr type="t" for="ch" forName="childText2" refType="h" fact="0.2862"/>
                  <dgm:constr type="w" for="ch" forName="childText2" refType="w" fact="0.18482"/>
                  <dgm:constr type="h" for="ch" forName="childText2" refType="h" fact="0.4763"/>
                  <dgm:constr type="l" for="ch" forName="childText3" refType="w" fact="0.3696"/>
                  <dgm:constr type="t" for="ch" forName="childText3" refType="h" fact="0.3727"/>
                  <dgm:constr type="w" for="ch" forName="childText3" refType="w" fact="0.18482"/>
                  <dgm:constr type="h" for="ch" forName="childText3" refType="h" fact="0.4763"/>
                  <dgm:constr type="l" for="ch" forName="childText4" refType="w" fact="0.5545"/>
                  <dgm:constr type="t" for="ch" forName="childText4" refType="h" fact="0.4592"/>
                  <dgm:constr type="w" for="ch" forName="childText4" refType="w" fact="0.18482"/>
                  <dgm:constr type="h" for="ch" forName="childText4" refType="h" fact="0.4763"/>
                  <dgm:constr type="l" for="ch" forName="childText5" refType="w" fact="0.7393"/>
                  <dgm:constr type="t" for="ch" forName="childText5" refType="h" fact="0.5457"/>
                  <dgm:constr type="w" for="ch" forName="childText5" refType="w" fact="0.18482"/>
                  <dgm:constr type="h" for="ch" forName="childText5" refType="h" fact="0.4763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594"/>
                  <dgm:constr type="l" for="ch" forName="parentText2" refType="w" fact="0.1848"/>
                  <dgm:constr type="t" for="ch" forName="parentText2" refType="h" fact="0.0865"/>
                  <dgm:constr type="w" for="ch" forName="parentText2" refType="w" fact="0.8152"/>
                  <dgm:constr type="h" for="ch" forName="parentText2" refType="h" fact="0.2594"/>
                  <dgm:constr type="l" for="ch" forName="parentText3" refType="w" fact="0.3696"/>
                  <dgm:constr type="t" for="ch" forName="parentText3" refType="h" fact="0.173"/>
                  <dgm:constr type="w" for="ch" forName="parentText3" refType="w" fact="0.6304"/>
                  <dgm:constr type="h" for="ch" forName="parentText3" refType="h" fact="0.2594"/>
                  <dgm:constr type="l" for="ch" forName="parentText4" refType="w" fact="0.5545"/>
                  <dgm:constr type="t" for="ch" forName="parentText4" refType="h" fact="0.2595"/>
                  <dgm:constr type="w" for="ch" forName="parentText4" refType="w" fact="0.4455"/>
                  <dgm:constr type="h" for="ch" forName="parentText4" refType="h" fact="0.2594"/>
                  <dgm:constr type="l" for="ch" forName="parentText5" refType="w" fact="0.7393"/>
                  <dgm:constr type="t" for="ch" forName="parentText5" refType="h" fact="0.346"/>
                  <dgm:constr type="w" for="ch" forName="parentText5" refType="w" fact="0.2607"/>
                  <dgm:constr type="h" for="ch" forName="parentText5" refType="h" fact="0.2594"/>
                </dgm:constrLst>
              </dgm:if>
              <dgm:else name="Name51">
                <dgm:constrLst>
                  <dgm:constr type="primFontSz" for="des" forName="childText1" val="65"/>
                  <dgm:constr type="primFontSz" for="des" forName="parentText1" val="65"/>
                  <dgm:constr type="primFontSz" for="des" forName="childText1" refType="primFontSz" refFor="des" refForName="parentText1" op="lte"/>
                  <dgm:constr type="primFontSz" for="des" forName="childText2" refType="primFontSz" refFor="des" refForName="parentText1" op="lte"/>
                  <dgm:constr type="primFontSz" for="des" forName="childText3" refType="primFontSz" refFor="des" refForName="parentText1" op="lte"/>
                  <dgm:constr type="primFontSz" for="des" forName="childText4" refType="primFontSz" refFor="des" refForName="parentText1" op="lte"/>
                  <dgm:constr type="primFontSz" for="des" forName="childText5" refType="primFontSz" refFor="des" refForName="parentText1" op="lte"/>
                  <dgm:constr type="primFontSz" for="des" forName="childText1" refType="primFontSz" refFor="des" refForName="parentText2" op="lte"/>
                  <dgm:constr type="primFontSz" for="des" forName="childText2" refType="primFontSz" refFor="des" refForName="parentText2" op="lte"/>
                  <dgm:constr type="primFontSz" for="des" forName="childText3" refType="primFontSz" refFor="des" refForName="parentText2" op="lte"/>
                  <dgm:constr type="primFontSz" for="des" forName="childText4" refType="primFontSz" refFor="des" refForName="parentText2" op="lte"/>
                  <dgm:constr type="primFontSz" for="des" forName="childText5" refType="primFontSz" refFor="des" refForName="parentText2" op="lte"/>
                  <dgm:constr type="primFontSz" for="des" forName="childText1" refType="primFontSz" refFor="des" refForName="parentText3" op="lte"/>
                  <dgm:constr type="primFontSz" for="des" forName="childText2" refType="primFontSz" refFor="des" refForName="parentText3" op="lte"/>
                  <dgm:constr type="primFontSz" for="des" forName="childText3" refType="primFontSz" refFor="des" refForName="parentText3" op="lte"/>
                  <dgm:constr type="primFontSz" for="des" forName="childText4" refType="primFontSz" refFor="des" refForName="parentText3" op="lte"/>
                  <dgm:constr type="primFontSz" for="des" forName="childText5" refType="primFontSz" refFor="des" refForName="parentText3" op="lte"/>
                  <dgm:constr type="primFontSz" for="des" forName="childText1" refType="primFontSz" refFor="des" refForName="parentText4" op="lte"/>
                  <dgm:constr type="primFontSz" for="des" forName="childText2" refType="primFontSz" refFor="des" refForName="parentText4" op="lte"/>
                  <dgm:constr type="primFontSz" for="des" forName="childText3" refType="primFontSz" refFor="des" refForName="parentText4" op="lte"/>
                  <dgm:constr type="primFontSz" for="des" forName="childText4" refType="primFontSz" refFor="des" refForName="parentText4" op="lte"/>
                  <dgm:constr type="primFontSz" for="des" forName="childText5" refType="primFontSz" refFor="des" refForName="parentText4" op="lte"/>
                  <dgm:constr type="primFontSz" for="des" forName="childText1" refType="primFontSz" refFor="des" refForName="parentText5" op="lte"/>
                  <dgm:constr type="primFontSz" for="des" forName="childText2" refType="primFontSz" refFor="des" refForName="parentText5" op="lte"/>
                  <dgm:constr type="primFontSz" for="des" forName="childText3" refType="primFontSz" refFor="des" refForName="parentText5" op="lte"/>
                  <dgm:constr type="primFontSz" for="des" forName="childText4" refType="primFontSz" refFor="des" refForName="parentText5" op="lte"/>
                  <dgm:constr type="primFontSz" for="des" forName="childText5" refType="primFontSz" refFor="des" refForName="parentText5" op="lte"/>
                  <dgm:constr type="primFontSz" for="des" forName="parentText2" refType="primFontSz" refFor="des" refForName="parentText1" op="equ"/>
                  <dgm:constr type="primFontSz" for="des" forName="parentText3" refType="primFontSz" refFor="des" refForName="parentText1" op="equ"/>
                  <dgm:constr type="primFontSz" for="des" forName="parentText4" refType="primFontSz" refFor="des" refForName="parentText1" op="equ"/>
                  <dgm:constr type="primFontSz" for="des" forName="parentText5" refType="primFontSz" refFor="des" refForName="parentText1" op="equ"/>
                  <dgm:constr type="primFontSz" for="des" forName="childText2" refType="primFontSz" refFor="des" refForName="childText1" op="equ"/>
                  <dgm:constr type="primFontSz" for="des" forName="childText3" refType="primFontSz" refFor="des" refForName="childText1" op="equ"/>
                  <dgm:constr type="primFontSz" for="des" forName="childText4" refType="primFontSz" refFor="des" refForName="childText1" op="equ"/>
                  <dgm:constr type="primFontSz" for="des" forName="childText5" refType="primFontSz" refFor="des" refForName="childText1" op="equ"/>
                  <dgm:constr type="l" for="ch" forName="childText1" refType="w" fact="0.81518"/>
                  <dgm:constr type="t" for="ch" forName="childText1" refType="h" fact="0.1997"/>
                  <dgm:constr type="w" for="ch" forName="childText1" refType="w" fact="0.18482"/>
                  <dgm:constr type="h" for="ch" forName="childText1" refType="h" fact="0.4763"/>
                  <dgm:constr type="l" for="ch" forName="childText2" refType="w" fact="0.63036"/>
                  <dgm:constr type="t" for="ch" forName="childText2" refType="h" fact="0.2862"/>
                  <dgm:constr type="w" for="ch" forName="childText2" refType="w" fact="0.18482"/>
                  <dgm:constr type="h" for="ch" forName="childText2" refType="h" fact="0.4763"/>
                  <dgm:constr type="l" for="ch" forName="childText3" refType="w" fact="0.44554"/>
                  <dgm:constr type="t" for="ch" forName="childText3" refType="h" fact="0.3727"/>
                  <dgm:constr type="w" for="ch" forName="childText3" refType="w" fact="0.18482"/>
                  <dgm:constr type="h" for="ch" forName="childText3" refType="h" fact="0.4763"/>
                  <dgm:constr type="l" for="ch" forName="childText4" refType="w" fact="0.26072"/>
                  <dgm:constr type="t" for="ch" forName="childText4" refType="h" fact="0.4592"/>
                  <dgm:constr type="w" for="ch" forName="childText4" refType="w" fact="0.18482"/>
                  <dgm:constr type="h" for="ch" forName="childText4" refType="h" fact="0.4763"/>
                  <dgm:constr type="l" for="ch" forName="childText5" refType="w" fact="0.0759"/>
                  <dgm:constr type="t" for="ch" forName="childText5" refType="h" fact="0.5457"/>
                  <dgm:constr type="w" for="ch" forName="childText5" refType="w" fact="0.18482"/>
                  <dgm:constr type="h" for="ch" forName="childText5" refType="h" fact="0.4763"/>
                  <dgm:constr type="l" for="ch" forName="parentText1" refType="w" fact="0"/>
                  <dgm:constr type="t" for="ch" forName="parentText1" refType="h" fact="0"/>
                  <dgm:constr type="w" for="ch" forName="parentText1" refType="w"/>
                  <dgm:constr type="h" for="ch" forName="parentText1" refType="h" fact="0.2594"/>
                  <dgm:constr type="l" for="ch" forName="parentText2" refType="w" fact="0"/>
                  <dgm:constr type="t" for="ch" forName="parentText2" refType="h" fact="0.0865"/>
                  <dgm:constr type="w" for="ch" forName="parentText2" refType="w" fact="0.8152"/>
                  <dgm:constr type="h" for="ch" forName="parentText2" refType="h" fact="0.2594"/>
                  <dgm:constr type="l" for="ch" forName="parentText3" refType="w" fact="0"/>
                  <dgm:constr type="t" for="ch" forName="parentText3" refType="h" fact="0.173"/>
                  <dgm:constr type="w" for="ch" forName="parentText3" refType="w" fact="0.6304"/>
                  <dgm:constr type="h" for="ch" forName="parentText3" refType="h" fact="0.2594"/>
                  <dgm:constr type="l" for="ch" forName="parentText4" refType="w" fact="0"/>
                  <dgm:constr type="t" for="ch" forName="parentText4" refType="h" fact="0.2595"/>
                  <dgm:constr type="w" for="ch" forName="parentText4" refType="w" fact="0.4455"/>
                  <dgm:constr type="h" for="ch" forName="parentText4" refType="h" fact="0.2594"/>
                  <dgm:constr type="l" for="ch" forName="parentText5" refType="w" fact="0"/>
                  <dgm:constr type="t" for="ch" forName="parentText5" refType="h" fact="0.346"/>
                  <dgm:constr type="w" for="ch" forName="parentText5" refType="w" fact="0.2607"/>
                  <dgm:constr type="h" for="ch" forName="parentText5" refType="h" fact="0.2594"/>
                </dgm:constrLst>
              </dgm:else>
            </dgm:choose>
          </dgm:else>
        </dgm:choose>
      </dgm:else>
    </dgm:choose>
    <dgm:forEach name="Name52" axis="ch" ptType="node" cnt="1">
      <dgm:layoutNode name="parentText1" styleLbl="node1">
        <dgm:varLst>
          <dgm:chMax/>
          <dgm:chPref val="3"/>
          <dgm:bulletEnabled val="1"/>
        </dgm:varLst>
        <dgm:choose name="Name53">
          <dgm:if name="Name54" func="var" arg="dir" op="equ" val="norm">
            <dgm:alg type="tx">
              <dgm:param type="parTxLTRAlign" val="l"/>
            </dgm:alg>
            <dgm:shape xmlns:r="http://schemas.openxmlformats.org/officeDocument/2006/relationships" type="rightArrow" r:blip="">
              <dgm:adjLst>
                <dgm:adj idx="1" val="0.5"/>
                <dgm:adj idx="2" val="0.5"/>
              </dgm:adjLst>
            </dgm:shape>
            <dgm:constrLst>
              <dgm:constr type="lMarg" refType="primFontSz" fact="0.3"/>
              <dgm:constr type="rMarg" val="20"/>
              <dgm:constr type="tMarg" refType="primFontSz" fact="0.3"/>
              <dgm:constr type="bMarg" refType="h" fact="0.45"/>
            </dgm:constrLst>
          </dgm:if>
          <dgm:else name="Name55">
            <dgm:alg type="tx">
              <dgm:param type="parTxLTRAlign" val="r"/>
            </dgm:alg>
            <dgm:shape xmlns:r="http://schemas.openxmlformats.org/officeDocument/2006/relationships" type="leftArrow" r:blip="">
              <dgm:adjLst>
                <dgm:adj idx="1" val="0.5"/>
                <dgm:adj idx="2" val="0.5"/>
              </dgm:adjLst>
            </dgm:shape>
            <dgm:constrLst>
              <dgm:constr type="lMarg" val="20"/>
              <dgm:constr type="rMarg" refType="primFontSz" fact="0.3"/>
              <dgm:constr type="tMarg" refType="primFontSz" fact="0.3"/>
              <dgm:constr type="bMarg" refType="h" fact="0.45"/>
            </dgm:constrLst>
          </dgm:else>
        </dgm:choose>
        <dgm:presOf axis="self" ptType="node"/>
        <dgm:ruleLst>
          <dgm:rule type="primFontSz" val="5" fact="NaN" max="NaN"/>
        </dgm:ruleLst>
      </dgm:layoutNode>
      <dgm:choose name="Name56">
        <dgm:if name="Name57" axis="ch" ptType="node" func="cnt" op="gte" val="1">
          <dgm:layoutNode name="childText1" styleLbl="solidAlignAcc1">
            <dgm:varLst>
              <dgm:chMax val="0"/>
              <dgm:chPref val="0"/>
              <dgm:bulletEnabled val="1"/>
            </dgm:varLst>
            <dgm:alg type="tx">
              <dgm:param type="txAnchorVert" val="t"/>
              <dgm:param type="parTxLTRAlign" val="l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3"/>
              <dgm:constr type="rMarg" refType="primFontSz" fact="0.3"/>
              <dgm:constr type="tMarg" refType="primFontSz" fact="0.3"/>
              <dgm:constr type="bMarg" refType="primFontSz" fact="0.3"/>
            </dgm:constrLst>
            <dgm:ruleLst>
              <dgm:rule type="primFontSz" val="5" fact="NaN" max="NaN"/>
            </dgm:ruleLst>
          </dgm:layoutNode>
        </dgm:if>
        <dgm:else name="Name58"/>
      </dgm:choose>
    </dgm:forEach>
    <dgm:forEach name="Name59" axis="ch" ptType="node" st="2" cnt="1">
      <dgm:layoutNode name="parentText2" styleLbl="node1">
        <dgm:varLst>
          <dgm:chMax/>
          <dgm:chPref val="3"/>
          <dgm:bulletEnabled val="1"/>
        </dgm:varLst>
        <dgm:choose name="Name60">
          <dgm:if name="Name61" func="var" arg="dir" op="equ" val="norm">
            <dgm:alg type="tx">
              <dgm:param type="parTxLTRAlign" val="l"/>
            </dgm:alg>
            <dgm:shape xmlns:r="http://schemas.openxmlformats.org/officeDocument/2006/relationships" type="rightArrow" r:blip="">
              <dgm:adjLst>
                <dgm:adj idx="1" val="0.5"/>
                <dgm:adj idx="2" val="0.5"/>
              </dgm:adjLst>
            </dgm:shape>
            <dgm:constrLst>
              <dgm:constr type="lMarg" refType="primFontSz" fact="0.3"/>
              <dgm:constr type="rMarg" val="20"/>
              <dgm:constr type="tMarg" refType="primFontSz" fact="0.3"/>
              <dgm:constr type="bMarg" refType="h" fact="0.45"/>
            </dgm:constrLst>
          </dgm:if>
          <dgm:else name="Name62">
            <dgm:alg type="tx">
              <dgm:param type="parTxLTRAlign" val="r"/>
            </dgm:alg>
            <dgm:shape xmlns:r="http://schemas.openxmlformats.org/officeDocument/2006/relationships" type="leftArrow" r:blip="">
              <dgm:adjLst>
                <dgm:adj idx="1" val="0.5"/>
                <dgm:adj idx="2" val="0.5"/>
              </dgm:adjLst>
            </dgm:shape>
            <dgm:constrLst>
              <dgm:constr type="lMarg" val="20"/>
              <dgm:constr type="rMarg" refType="primFontSz" fact="0.3"/>
              <dgm:constr type="tMarg" refType="primFontSz" fact="0.3"/>
              <dgm:constr type="bMarg" refType="h" fact="0.45"/>
            </dgm:constrLst>
          </dgm:else>
        </dgm:choose>
        <dgm:presOf axis="self" ptType="node"/>
        <dgm:ruleLst>
          <dgm:rule type="primFontSz" val="5" fact="NaN" max="NaN"/>
        </dgm:ruleLst>
      </dgm:layoutNode>
      <dgm:choose name="Name63">
        <dgm:if name="Name64" axis="ch" ptType="node" func="cnt" op="gte" val="1">
          <dgm:layoutNode name="childText2" styleLbl="solidAlignAcc1">
            <dgm:varLst>
              <dgm:chMax val="0"/>
              <dgm:chPref val="0"/>
              <dgm:bulletEnabled val="1"/>
            </dgm:varLst>
            <dgm:alg type="tx">
              <dgm:param type="txAnchorVert" val="t"/>
              <dgm:param type="parTxLTRAlign" val="l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3"/>
              <dgm:constr type="rMarg" refType="primFontSz" fact="0.3"/>
              <dgm:constr type="tMarg" refType="primFontSz" fact="0.3"/>
              <dgm:constr type="bMarg" refType="primFontSz" fact="0.3"/>
            </dgm:constrLst>
            <dgm:ruleLst>
              <dgm:rule type="primFontSz" val="5" fact="NaN" max="NaN"/>
            </dgm:ruleLst>
          </dgm:layoutNode>
        </dgm:if>
        <dgm:else name="Name65"/>
      </dgm:choose>
    </dgm:forEach>
    <dgm:forEach name="Name66" axis="ch" ptType="node" st="3" cnt="1">
      <dgm:layoutNode name="parentText3" styleLbl="node1">
        <dgm:varLst>
          <dgm:chMax/>
          <dgm:chPref val="3"/>
          <dgm:bulletEnabled val="1"/>
        </dgm:varLst>
        <dgm:choose name="Name67">
          <dgm:if name="Name68" func="var" arg="dir" op="equ" val="norm">
            <dgm:alg type="tx">
              <dgm:param type="parTxLTRAlign" val="l"/>
            </dgm:alg>
            <dgm:shape xmlns:r="http://schemas.openxmlformats.org/officeDocument/2006/relationships" type="rightArrow" r:blip="">
              <dgm:adjLst>
                <dgm:adj idx="1" val="0.5"/>
                <dgm:adj idx="2" val="0.5"/>
              </dgm:adjLst>
            </dgm:shape>
            <dgm:constrLst>
              <dgm:constr type="lMarg" refType="primFontSz" fact="0.3"/>
              <dgm:constr type="rMarg" val="20"/>
              <dgm:constr type="tMarg" refType="primFontSz" fact="0.3"/>
              <dgm:constr type="bMarg" refType="h" fact="0.45"/>
            </dgm:constrLst>
          </dgm:if>
          <dgm:else name="Name69">
            <dgm:alg type="tx">
              <dgm:param type="parTxLTRAlign" val="r"/>
            </dgm:alg>
            <dgm:shape xmlns:r="http://schemas.openxmlformats.org/officeDocument/2006/relationships" type="leftArrow" r:blip="">
              <dgm:adjLst>
                <dgm:adj idx="1" val="0.5"/>
                <dgm:adj idx="2" val="0.5"/>
              </dgm:adjLst>
            </dgm:shape>
            <dgm:constrLst>
              <dgm:constr type="lMarg" val="20"/>
              <dgm:constr type="rMarg" refType="primFontSz" fact="0.3"/>
              <dgm:constr type="tMarg" refType="primFontSz" fact="0.3"/>
              <dgm:constr type="bMarg" refType="h" fact="0.45"/>
            </dgm:constrLst>
          </dgm:else>
        </dgm:choose>
        <dgm:presOf axis="self" ptType="node"/>
        <dgm:ruleLst>
          <dgm:rule type="primFontSz" val="5" fact="NaN" max="NaN"/>
        </dgm:ruleLst>
      </dgm:layoutNode>
      <dgm:choose name="Name70">
        <dgm:if name="Name71" axis="ch" ptType="node" func="cnt" op="gte" val="1">
          <dgm:layoutNode name="childText3" styleLbl="solidAlignAcc1">
            <dgm:varLst>
              <dgm:chMax val="0"/>
              <dgm:chPref val="0"/>
              <dgm:bulletEnabled val="1"/>
            </dgm:varLst>
            <dgm:alg type="tx">
              <dgm:param type="txAnchorVert" val="t"/>
              <dgm:param type="parTxLTRAlign" val="l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3"/>
              <dgm:constr type="rMarg" refType="primFontSz" fact="0.3"/>
              <dgm:constr type="tMarg" refType="primFontSz" fact="0.3"/>
              <dgm:constr type="bMarg" refType="primFontSz" fact="0.3"/>
            </dgm:constrLst>
            <dgm:ruleLst>
              <dgm:rule type="primFontSz" val="5" fact="NaN" max="NaN"/>
            </dgm:ruleLst>
          </dgm:layoutNode>
        </dgm:if>
        <dgm:else name="Name72"/>
      </dgm:choose>
    </dgm:forEach>
    <dgm:forEach name="Name73" axis="ch" ptType="node" st="4" cnt="1">
      <dgm:layoutNode name="parentText4" styleLbl="node1">
        <dgm:varLst>
          <dgm:chMax/>
          <dgm:chPref val="3"/>
          <dgm:bulletEnabled val="1"/>
        </dgm:varLst>
        <dgm:choose name="Name74">
          <dgm:if name="Name75" func="var" arg="dir" op="equ" val="norm">
            <dgm:alg type="tx">
              <dgm:param type="parTxLTRAlign" val="l"/>
            </dgm:alg>
            <dgm:shape xmlns:r="http://schemas.openxmlformats.org/officeDocument/2006/relationships" type="rightArrow" r:blip="">
              <dgm:adjLst>
                <dgm:adj idx="1" val="0.5"/>
                <dgm:adj idx="2" val="0.5"/>
              </dgm:adjLst>
            </dgm:shape>
            <dgm:constrLst>
              <dgm:constr type="lMarg" refType="primFontSz" fact="0.3"/>
              <dgm:constr type="rMarg" val="20"/>
              <dgm:constr type="tMarg" refType="primFontSz" fact="0.3"/>
              <dgm:constr type="bMarg" refType="h" fact="0.45"/>
            </dgm:constrLst>
          </dgm:if>
          <dgm:else name="Name76">
            <dgm:alg type="tx">
              <dgm:param type="parTxLTRAlign" val="r"/>
            </dgm:alg>
            <dgm:shape xmlns:r="http://schemas.openxmlformats.org/officeDocument/2006/relationships" type="leftArrow" r:blip="">
              <dgm:adjLst>
                <dgm:adj idx="1" val="0.5"/>
                <dgm:adj idx="2" val="0.5"/>
              </dgm:adjLst>
            </dgm:shape>
            <dgm:constrLst>
              <dgm:constr type="lMarg" val="20"/>
              <dgm:constr type="rMarg" refType="primFontSz" fact="0.3"/>
              <dgm:constr type="tMarg" refType="primFontSz" fact="0.3"/>
              <dgm:constr type="bMarg" refType="h" fact="0.45"/>
            </dgm:constrLst>
          </dgm:else>
        </dgm:choose>
        <dgm:presOf axis="self" ptType="node"/>
        <dgm:ruleLst>
          <dgm:rule type="primFontSz" val="5" fact="NaN" max="NaN"/>
        </dgm:ruleLst>
      </dgm:layoutNode>
      <dgm:choose name="Name77">
        <dgm:if name="Name78" axis="ch" ptType="node" func="cnt" op="gte" val="1">
          <dgm:layoutNode name="childText4" styleLbl="solidAlignAcc1">
            <dgm:varLst>
              <dgm:chMax val="0"/>
              <dgm:chPref val="0"/>
              <dgm:bulletEnabled val="1"/>
            </dgm:varLst>
            <dgm:alg type="tx">
              <dgm:param type="txAnchorVert" val="t"/>
              <dgm:param type="parTxLTRAlign" val="l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3"/>
              <dgm:constr type="rMarg" refType="primFontSz" fact="0.3"/>
              <dgm:constr type="tMarg" refType="primFontSz" fact="0.3"/>
              <dgm:constr type="bMarg" refType="primFontSz" fact="0.3"/>
            </dgm:constrLst>
            <dgm:ruleLst>
              <dgm:rule type="primFontSz" val="5" fact="NaN" max="NaN"/>
            </dgm:ruleLst>
          </dgm:layoutNode>
        </dgm:if>
        <dgm:else name="Name79"/>
      </dgm:choose>
    </dgm:forEach>
    <dgm:forEach name="Name80" axis="ch" ptType="node" st="5" cnt="1">
      <dgm:layoutNode name="parentText5" styleLbl="node1">
        <dgm:varLst>
          <dgm:chMax/>
          <dgm:chPref val="3"/>
          <dgm:bulletEnabled val="1"/>
        </dgm:varLst>
        <dgm:choose name="Name81">
          <dgm:if name="Name82" func="var" arg="dir" op="equ" val="norm">
            <dgm:alg type="tx">
              <dgm:param type="parTxLTRAlign" val="l"/>
            </dgm:alg>
            <dgm:shape xmlns:r="http://schemas.openxmlformats.org/officeDocument/2006/relationships" type="rightArrow" r:blip="">
              <dgm:adjLst>
                <dgm:adj idx="1" val="0.5"/>
                <dgm:adj idx="2" val="0.5"/>
              </dgm:adjLst>
            </dgm:shape>
            <dgm:constrLst>
              <dgm:constr type="lMarg" refType="primFontSz" fact="0.3"/>
              <dgm:constr type="rMarg" val="20"/>
              <dgm:constr type="tMarg" refType="primFontSz" fact="0.3"/>
              <dgm:constr type="bMarg" refType="h" fact="0.45"/>
            </dgm:constrLst>
          </dgm:if>
          <dgm:else name="Name83">
            <dgm:alg type="tx">
              <dgm:param type="parTxLTRAlign" val="r"/>
            </dgm:alg>
            <dgm:shape xmlns:r="http://schemas.openxmlformats.org/officeDocument/2006/relationships" type="leftArrow" r:blip="">
              <dgm:adjLst>
                <dgm:adj idx="1" val="0.5"/>
                <dgm:adj idx="2" val="0.5"/>
              </dgm:adjLst>
            </dgm:shape>
            <dgm:constrLst>
              <dgm:constr type="lMarg" val="20"/>
              <dgm:constr type="rMarg" refType="primFontSz" fact="0.3"/>
              <dgm:constr type="tMarg" refType="primFontSz" fact="0.3"/>
              <dgm:constr type="bMarg" refType="h" fact="0.45"/>
            </dgm:constrLst>
          </dgm:else>
        </dgm:choose>
        <dgm:presOf axis="self" ptType="node"/>
        <dgm:ruleLst>
          <dgm:rule type="primFontSz" val="5" fact="NaN" max="NaN"/>
        </dgm:ruleLst>
      </dgm:layoutNode>
      <dgm:choose name="Name84">
        <dgm:if name="Name85" axis="ch" ptType="node" func="cnt" op="gte" val="1">
          <dgm:layoutNode name="childText5" styleLbl="solidAlignAcc1">
            <dgm:varLst>
              <dgm:chMax val="0"/>
              <dgm:chPref val="0"/>
              <dgm:bulletEnabled val="1"/>
            </dgm:varLst>
            <dgm:alg type="tx">
              <dgm:param type="txAnchorVert" val="t"/>
              <dgm:param type="parTxLTRAlign" val="l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3"/>
              <dgm:constr type="rMarg" refType="primFontSz" fact="0.3"/>
              <dgm:constr type="tMarg" refType="primFontSz" fact="0.3"/>
              <dgm:constr type="bMarg" refType="primFontSz" fact="0.3"/>
            </dgm:constrLst>
            <dgm:ruleLst>
              <dgm:rule type="primFontSz" val="5" fact="NaN" max="NaN"/>
            </dgm:ruleLst>
          </dgm:layoutNode>
        </dgm:if>
        <dgm:else name="Name86"/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9/3/layout/DescendingProcess">
  <dgm:title val=""/>
  <dgm:desc val=""/>
  <dgm:catLst>
    <dgm:cat type="process" pri="23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clrData>
  <dgm:layoutNode name="Name0">
    <dgm:varLst>
      <dgm:chMax val="7"/>
      <dgm:chPref val="5"/>
    </dgm:varLst>
    <dgm:alg type="composite">
      <dgm:param type="ar" val="1.1"/>
    </dgm:alg>
    <dgm:shape xmlns:r="http://schemas.openxmlformats.org/officeDocument/2006/relationships" r:blip="">
      <dgm:adjLst/>
    </dgm:shape>
    <dgm:choose name="Name1">
      <dgm:if name="Name2" axis="ch" ptType="node" func="cnt" op="equ" val="1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</dgm:constrLst>
      </dgm:if>
      <dgm:if name="Name3" axis="ch" ptType="node" func="cnt" op="equ" val="2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"/>
          <dgm:constr type="b" for="ch" forName="txNode2" refType="h"/>
          <dgm:constr type="r" for="ch" forName="txNode2" refType="w"/>
          <dgm:constr type="h" for="ch" forName="txNode2" refType="h" fact="0.16"/>
        </dgm:constrLst>
      </dgm:if>
      <dgm:if name="Name4" axis="ch" ptType="node" func="cnt" op="equ" val="3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6"/>
          <dgm:constr type="ctrY" for="ch" forName="txNode2" refType="h" fact="0.3992"/>
          <dgm:constr type="r" for="ch" forName="txNode2" refType="w"/>
          <dgm:constr type="h" for="ch" forName="txNode2" refType="h" fact="0.16"/>
          <dgm:constr type="l" for="ch" forName="txNode3" refType="w" fact="0.5"/>
          <dgm:constr type="b" for="ch" forName="txNode3" refType="h"/>
          <dgm:constr type="r" for="ch" forName="txNode3" refType="w"/>
          <dgm:constr type="h" for="ch" forName="txNode3" refType="h" fact="0.16"/>
          <dgm:constr type="ctrX" for="ch" forName="dotNode2" refType="w" fact="0.4782"/>
          <dgm:constr type="ctrY" for="ch" forName="dotNode2" refType="h" fact="0.3992"/>
          <dgm:constr type="h" for="ch" forName="dotNode2" refType="h" fact="0.0218"/>
          <dgm:constr type="w" for="ch" forName="dotNode2" refType="h" refFor="ch" refForName="dotNode2"/>
        </dgm:constrLst>
      </dgm:if>
      <dgm:if name="Name5" axis="ch" ptType="node" func="cnt" op="equ" val="4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9"/>
          <dgm:constr type="ctrY" for="ch" forName="txNode2" refType="h" fact="0.315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5004"/>
          <dgm:constr type="r" for="ch" forName="txNode3" refType="w" fact="0.5"/>
          <dgm:constr type="h" for="ch" forName="txNode3" refType="h" fact="0.16"/>
          <dgm:constr type="l" for="ch" forName="txNode4" refType="w" fact="0.5"/>
          <dgm:constr type="b" for="ch" forName="txNode4" refType="h"/>
          <dgm:constr type="r" for="ch" forName="txNode4" refType="w"/>
          <dgm:constr type="h" for="ch" forName="txNode4" refType="h" fact="0.16"/>
          <dgm:constr type="ctrX" for="ch" forName="dotNode2" refType="w" fact="0.39"/>
          <dgm:constr type="ctrY" for="ch" forName="dotNode2" refType="h" fact="0.315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5626"/>
          <dgm:constr type="ctrY" for="ch" forName="dotNode3" refType="h" fact="0.5004"/>
          <dgm:constr type="h" for="ch" forName="dotNode3" refType="h" fact="0.0218"/>
          <dgm:constr type="w" for="ch" forName="dotNode3" refType="h" refFor="ch" refForName="dotNode3"/>
        </dgm:constrLst>
      </dgm:if>
      <dgm:if name="Name6" axis="ch" ptType="node" func="cnt" op="equ" val="5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6"/>
          <dgm:constr type="ctrY" for="ch" forName="txNode2" refType="h" fact="0.2885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4089"/>
          <dgm:constr type="r" for="ch" forName="txNode3" refType="w" fact="0.43"/>
          <dgm:constr type="h" for="ch" forName="txNode3" refType="h" fact="0.16"/>
          <dgm:constr type="l" for="ch" forName="txNode4" refType="w" fact="0.67"/>
          <dgm:constr type="ctrY" for="ch" forName="txNode4" refType="h" fact="0.5497"/>
          <dgm:constr type="r" for="ch" forName="txNode4" refType="w"/>
          <dgm:constr type="h" for="ch" forName="txNode4" refType="h" fact="0.16"/>
          <dgm:constr type="l" for="ch" forName="txNode5" refType="w" fact="0.5"/>
          <dgm:constr type="b" for="ch" forName="txNode5" refType="h"/>
          <dgm:constr type="r" for="ch" forName="txNode5" refType="w"/>
          <dgm:constr type="h" for="ch" forName="txNode5" refType="h" fact="0.16"/>
          <dgm:constr type="ctrX" for="ch" forName="dotNode2" refType="w" fact="0.3565"/>
          <dgm:constr type="ctrY" for="ch" forName="dotNode2" refType="h" fact="0.2885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922"/>
          <dgm:constr type="ctrY" for="ch" forName="dotNode3" refType="h" fact="0.4089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939"/>
          <dgm:constr type="ctrY" for="ch" forName="dotNode4" refType="h" fact="0.5497"/>
          <dgm:constr type="h" for="ch" forName="dotNode4" refType="h" fact="0.0218"/>
          <dgm:constr type="w" for="ch" forName="dotNode4" refType="h" refFor="ch" refForName="dotNode4"/>
        </dgm:constrLst>
      </dgm:if>
      <dgm:if name="Name7" axis="ch" ptType="node" func="cnt" op="equ" val="6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5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638"/>
          <dgm:constr type="r" for="ch" forName="txNode3" refType="w" fact="0.37"/>
          <dgm:constr type="h" for="ch" forName="txNode3" refType="h" fact="0.16"/>
          <dgm:constr type="l" for="ch" forName="txNode4" refType="w" fact="0.63"/>
          <dgm:constr type="ctrY" for="ch" forName="txNode4" refType="h" fact="0.4744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961"/>
          <dgm:constr type="r" for="ch" forName="txNode5" refType="w" fact="0.55"/>
          <dgm:constr type="h" for="ch" forName="txNode5" refType="h" fact="0.16"/>
          <dgm:constr type="l" for="ch" forName="txNode6" refType="w" fact="0.5"/>
          <dgm:constr type="b" for="ch" forName="txNode6" refType="h"/>
          <dgm:constr type="r" for="ch" forName="txNode6" refType="w"/>
          <dgm:constr type="h" for="ch" forName="txNode6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419"/>
          <dgm:constr type="ctrY" for="ch" forName="dotNode3" refType="h" fact="0.3638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425"/>
          <dgm:constr type="ctrY" for="ch" forName="dotNode4" refType="h" fact="0.4744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6153"/>
          <dgm:constr type="ctrY" for="ch" forName="dotNode5" refType="h" fact="0.5961"/>
          <dgm:constr type="h" for="ch" forName="dotNode5" refType="h" fact="0.0218"/>
          <dgm:constr type="w" for="ch" forName="dotNode5" refType="h" refFor="ch" refForName="dotNode5"/>
        </dgm:constrLst>
      </dgm:if>
      <dgm:else name="Name8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4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424"/>
          <dgm:constr type="r" for="ch" forName="txNode3" refType="w" fact="0.33"/>
          <dgm:constr type="h" for="ch" forName="txNode3" refType="h" fact="0.16"/>
          <dgm:constr type="l" for="ch" forName="txNode4" refType="w" fact="0.61"/>
          <dgm:constr type="ctrY" for="ch" forName="txNode4" refType="h" fact="0.4276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218"/>
          <dgm:constr type="r" for="ch" forName="txNode5" refType="w" fact="0.5"/>
          <dgm:constr type="h" for="ch" forName="txNode5" refType="h" fact="0.16"/>
          <dgm:constr type="l" for="ch" forName="txNode6" refType="w" fact="0.71"/>
          <dgm:constr type="ctrY" for="ch" forName="txNode6" refType="h" fact="0.6179"/>
          <dgm:constr type="r" for="ch" forName="txNode6" refType="w"/>
          <dgm:constr type="h" for="ch" forName="txNode6" refType="h" fact="0.16"/>
          <dgm:constr type="l" for="ch" forName="txNode7" refType="w" fact="0.5"/>
          <dgm:constr type="b" for="ch" forName="txNode7" refType="h"/>
          <dgm:constr type="r" for="ch" forName="txNode7" refType="w"/>
          <dgm:constr type="h" for="ch" forName="txNode7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25"/>
          <dgm:constr type="ctrY" for="ch" forName="dotNode3" refType="h" fact="0.3424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05"/>
          <dgm:constr type="ctrY" for="ch" forName="dotNode4" refType="h" fact="0.4276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5742"/>
          <dgm:constr type="ctrY" for="ch" forName="dotNode5" refType="h" fact="0.5218"/>
          <dgm:constr type="h" for="ch" forName="dotNode5" refType="h" fact="0.0218"/>
          <dgm:constr type="w" for="ch" forName="dotNode5" refType="h" refFor="ch" refForName="dotNode5"/>
          <dgm:constr type="ctrX" for="ch" forName="dotNode6" refType="w" fact="0.63"/>
          <dgm:constr type="ctrY" for="ch" forName="dotNode6" refType="h" fact="0.6179"/>
          <dgm:constr type="h" for="ch" forName="dotNode6" refType="h" fact="0.0218"/>
          <dgm:constr type="w" for="ch" forName="dotNode6" refType="h" refFor="ch" refForName="dotNode6"/>
        </dgm:constrLst>
      </dgm:else>
    </dgm:choose>
    <dgm:forEach name="Name9" axis="self" ptType="parTrans">
      <dgm:forEach name="Name10" axis="self" ptType="sibTrans" st="2">
        <dgm:forEach name="dotRepeat" axis="self">
          <dgm:layoutNode name="dotRepeatNode" styleLbl="fgShp">
            <dgm:alg type="sp"/>
            <dgm:shape xmlns:r="http://schemas.openxmlformats.org/officeDocument/2006/relationships" type="ellipse" r:blip="">
              <dgm:adjLst/>
            </dgm:shape>
            <dgm:presOf axis="self"/>
          </dgm:layoutNode>
        </dgm:forEach>
      </dgm:forEach>
    </dgm:forEach>
    <dgm:choose name="Name11">
      <dgm:if name="Name12" axis="ch" ptType="node" func="cnt" op="gte" val="1">
        <dgm:layoutNode name="arrowNode" styleLbl="node1">
          <dgm:alg type="sp"/>
          <dgm:shape xmlns:r="http://schemas.openxmlformats.org/officeDocument/2006/relationships" rot="73.2729" type="swooshArrow" r:blip="">
            <dgm:adjLst>
              <dgm:adj idx="1" val="0.1631"/>
              <dgm:adj idx="2" val="0.3137"/>
            </dgm:adjLst>
          </dgm:shape>
          <dgm:presOf/>
        </dgm:layoutNode>
      </dgm:if>
      <dgm:else name="Name13"/>
    </dgm:choose>
    <dgm:forEach name="Name14" axis="ch" ptType="node" cnt="1">
      <dgm:layoutNode name="txNode1" styleLbl="revTx">
        <dgm:varLst>
          <dgm:bulletEnabled val="1"/>
        </dgm:varLst>
        <dgm:alg type="tx">
          <dgm:param type="txAnchorVert" val="b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15" axis="ch" ptType="node" st="2" cnt="1">
      <dgm:layoutNode name="txNode2" styleLbl="revTx">
        <dgm:varLst>
          <dgm:bulletEnabled val="1"/>
        </dgm:varLst>
        <dgm:choose name="Name16">
          <dgm:if name="Name17" axis="self" ptType="node" func="revPos" op="equ" val="1">
            <dgm:alg type="tx">
              <dgm:param type="txAnchorVert" val="t"/>
            </dgm:alg>
          </dgm:if>
          <dgm:if name="Name18" axis="self" ptType="node" func="posOdd" op="equ" val="1">
            <dgm:alg type="tx">
              <dgm:param type="parTxLTRAlign" val="r"/>
              <dgm:param type="parTxRTLAlign" val="r"/>
            </dgm:alg>
          </dgm:if>
          <dgm:else name="Name1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20">
        <dgm:if name="Name21" axis="par ch" ptType="all node" func="cnt" op="neq" val="2">
          <dgm:forEach name="Name22" axis="follow" ptType="sibTrans" cnt="1">
            <dgm:layoutNode name="dotNode2">
              <dgm:alg type="sp"/>
              <dgm:shape xmlns:r="http://schemas.openxmlformats.org/officeDocument/2006/relationships" r:blip="">
                <dgm:adjLst/>
              </dgm:shape>
              <dgm:presOf/>
              <dgm:forEach name="Name23" ref="dotRepeat"/>
            </dgm:layoutNode>
          </dgm:forEach>
        </dgm:if>
        <dgm:else name="Name24"/>
      </dgm:choose>
    </dgm:forEach>
    <dgm:forEach name="Name25" axis="ch" ptType="node" st="3" cnt="1">
      <dgm:layoutNode name="txNode3" styleLbl="revTx">
        <dgm:varLst>
          <dgm:bulletEnabled val="1"/>
        </dgm:varLst>
        <dgm:choose name="Name26">
          <dgm:if name="Name27" axis="self" ptType="node" func="revPos" op="equ" val="1">
            <dgm:alg type="tx">
              <dgm:param type="txAnchorVert" val="t"/>
            </dgm:alg>
          </dgm:if>
          <dgm:if name="Name28" axis="self" ptType="node" func="posOdd" op="equ" val="1">
            <dgm:alg type="tx">
              <dgm:param type="parTxLTRAlign" val="r"/>
              <dgm:param type="parTxRTLAlign" val="r"/>
            </dgm:alg>
          </dgm:if>
          <dgm:else name="Name2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30">
        <dgm:if name="Name31" axis="par ch" ptType="all node" func="cnt" op="neq" val="3">
          <dgm:forEach name="Name32" axis="follow" ptType="sibTrans" cnt="1">
            <dgm:layoutNode name="dotNode3">
              <dgm:alg type="sp"/>
              <dgm:shape xmlns:r="http://schemas.openxmlformats.org/officeDocument/2006/relationships" r:blip="">
                <dgm:adjLst/>
              </dgm:shape>
              <dgm:presOf/>
              <dgm:forEach name="Name33" ref="dotRepeat"/>
            </dgm:layoutNode>
          </dgm:forEach>
        </dgm:if>
        <dgm:else name="Name34"/>
      </dgm:choose>
    </dgm:forEach>
    <dgm:forEach name="Name35" axis="ch" ptType="node" st="4" cnt="1">
      <dgm:layoutNode name="txNode4" styleLbl="revTx">
        <dgm:varLst>
          <dgm:bulletEnabled val="1"/>
        </dgm:varLst>
        <dgm:choose name="Name36">
          <dgm:if name="Name37" axis="self" ptType="node" func="revPos" op="equ" val="1">
            <dgm:alg type="tx">
              <dgm:param type="txAnchorVert" val="t"/>
            </dgm:alg>
          </dgm:if>
          <dgm:if name="Name38" axis="self" ptType="node" func="posOdd" op="equ" val="1">
            <dgm:alg type="tx">
              <dgm:param type="parTxLTRAlign" val="r"/>
              <dgm:param type="parTxRTLAlign" val="r"/>
            </dgm:alg>
          </dgm:if>
          <dgm:else name="Name3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40">
        <dgm:if name="Name41" axis="par ch" ptType="all node" func="cnt" op="neq" val="4">
          <dgm:forEach name="Name42" axis="follow" ptType="sibTrans" cnt="1">
            <dgm:layoutNode name="dotNode4">
              <dgm:alg type="sp"/>
              <dgm:shape xmlns:r="http://schemas.openxmlformats.org/officeDocument/2006/relationships" r:blip="">
                <dgm:adjLst/>
              </dgm:shape>
              <dgm:presOf/>
              <dgm:forEach name="Name43" ref="dotRepeat"/>
            </dgm:layoutNode>
          </dgm:forEach>
        </dgm:if>
        <dgm:else name="Name44"/>
      </dgm:choose>
    </dgm:forEach>
    <dgm:forEach name="Name45" axis="ch" ptType="node" st="5" cnt="1">
      <dgm:layoutNode name="txNode5" styleLbl="revTx">
        <dgm:varLst>
          <dgm:bulletEnabled val="1"/>
        </dgm:varLst>
        <dgm:choose name="Name46">
          <dgm:if name="Name47" axis="self" ptType="node" func="revPos" op="equ" val="1">
            <dgm:alg type="tx">
              <dgm:param type="txAnchorVert" val="t"/>
            </dgm:alg>
          </dgm:if>
          <dgm:if name="Name48" axis="self" ptType="node" func="posOdd" op="equ" val="1">
            <dgm:alg type="tx">
              <dgm:param type="parTxLTRAlign" val="r"/>
              <dgm:param type="parTxRTLAlign" val="r"/>
            </dgm:alg>
          </dgm:if>
          <dgm:else name="Name4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50">
        <dgm:if name="Name51" axis="par ch" ptType="all node" func="cnt" op="neq" val="5">
          <dgm:forEach name="Name52" axis="follow" ptType="sibTrans" cnt="1">
            <dgm:layoutNode name="dotNode5">
              <dgm:alg type="sp"/>
              <dgm:shape xmlns:r="http://schemas.openxmlformats.org/officeDocument/2006/relationships" r:blip="">
                <dgm:adjLst/>
              </dgm:shape>
              <dgm:presOf/>
              <dgm:forEach name="Name53" ref="dotRepeat"/>
            </dgm:layoutNode>
          </dgm:forEach>
        </dgm:if>
        <dgm:else name="Name54"/>
      </dgm:choose>
    </dgm:forEach>
    <dgm:forEach name="Name55" axis="ch" ptType="node" st="6" cnt="1">
      <dgm:layoutNode name="txNode6" styleLbl="revTx">
        <dgm:varLst>
          <dgm:bulletEnabled val="1"/>
        </dgm:varLst>
        <dgm:choose name="Name56">
          <dgm:if name="Name57" axis="self" ptType="node" func="revPos" op="equ" val="1">
            <dgm:alg type="tx">
              <dgm:param type="txAnchorVert" val="t"/>
            </dgm:alg>
          </dgm:if>
          <dgm:if name="Name58" axis="self" ptType="node" func="posOdd" op="equ" val="1">
            <dgm:alg type="tx">
              <dgm:param type="parTxLTRAlign" val="r"/>
              <dgm:param type="parTxRTLAlign" val="r"/>
            </dgm:alg>
          </dgm:if>
          <dgm:else name="Name5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60">
        <dgm:if name="Name61" axis="par ch" ptType="all node" func="cnt" op="neq" val="6">
          <dgm:forEach name="Name62" axis="follow" ptType="sibTrans" cnt="1">
            <dgm:layoutNode name="dotNode6">
              <dgm:alg type="sp"/>
              <dgm:shape xmlns:r="http://schemas.openxmlformats.org/officeDocument/2006/relationships" r:blip="">
                <dgm:adjLst/>
              </dgm:shape>
              <dgm:presOf/>
              <dgm:forEach name="Name63" ref="dotRepeat"/>
            </dgm:layoutNode>
          </dgm:forEach>
        </dgm:if>
        <dgm:else name="Name64"/>
      </dgm:choose>
    </dgm:forEach>
    <dgm:forEach name="Name65" axis="ch" ptType="node" st="7" cnt="1">
      <dgm:layoutNode name="txNode7" styleLbl="revTx">
        <dgm:varLst>
          <dgm:bulletEnabled val="1"/>
        </dgm:varLst>
        <dgm:alg type="tx">
          <dgm:param type="txAnchorVert" val="t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4" Type="http://schemas.openxmlformats.org/officeDocument/2006/relationships/diagramColors" Target="../diagrams/colors1.xml"/><Relationship Id="rId5" Type="http://schemas.microsoft.com/office/2007/relationships/diagramDrawing" Target="../diagrams/drawing1.xml"/><Relationship Id="rId6" Type="http://schemas.openxmlformats.org/officeDocument/2006/relationships/diagramData" Target="../diagrams/data2.xml"/><Relationship Id="rId7" Type="http://schemas.openxmlformats.org/officeDocument/2006/relationships/diagramLayout" Target="../diagrams/layout2.xml"/><Relationship Id="rId8" Type="http://schemas.openxmlformats.org/officeDocument/2006/relationships/diagramQuickStyle" Target="../diagrams/quickStyle2.xml"/><Relationship Id="rId9" Type="http://schemas.openxmlformats.org/officeDocument/2006/relationships/diagramColors" Target="../diagrams/colors2.xml"/><Relationship Id="rId10" Type="http://schemas.microsoft.com/office/2007/relationships/diagramDrawing" Target="../diagrams/drawing2.xml"/><Relationship Id="rId1" Type="http://schemas.openxmlformats.org/officeDocument/2006/relationships/diagramData" Target="../diagrams/data1.xml"/><Relationship Id="rId2" Type="http://schemas.openxmlformats.org/officeDocument/2006/relationships/diagramLayout" Target="../diagrams/layou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41</xdr:row>
      <xdr:rowOff>127000</xdr:rowOff>
    </xdr:from>
    <xdr:to>
      <xdr:col>14</xdr:col>
      <xdr:colOff>19050</xdr:colOff>
      <xdr:row>57</xdr:row>
      <xdr:rowOff>0</xdr:rowOff>
    </xdr:to>
    <xdr:graphicFrame macro="">
      <xdr:nvGraphicFramePr>
        <xdr:cNvPr id="9" name="Схема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9</xdr:col>
      <xdr:colOff>25400</xdr:colOff>
      <xdr:row>40</xdr:row>
      <xdr:rowOff>50800</xdr:rowOff>
    </xdr:from>
    <xdr:to>
      <xdr:col>13</xdr:col>
      <xdr:colOff>311150</xdr:colOff>
      <xdr:row>60</xdr:row>
      <xdr:rowOff>38100</xdr:rowOff>
    </xdr:to>
    <xdr:graphicFrame macro="">
      <xdr:nvGraphicFramePr>
        <xdr:cNvPr id="10" name="Схема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8</xdr:col>
      <xdr:colOff>215900</xdr:colOff>
      <xdr:row>67</xdr:row>
      <xdr:rowOff>76200</xdr:rowOff>
    </xdr:from>
    <xdr:to>
      <xdr:col>8</xdr:col>
      <xdr:colOff>673100</xdr:colOff>
      <xdr:row>78</xdr:row>
      <xdr:rowOff>12700</xdr:rowOff>
    </xdr:to>
    <xdr:sp macro="" textlink="">
      <xdr:nvSpPr>
        <xdr:cNvPr id="11" name="Выгнутая вправо стрелка 10"/>
        <xdr:cNvSpPr/>
      </xdr:nvSpPr>
      <xdr:spPr>
        <a:xfrm>
          <a:off x="9550400" y="12928600"/>
          <a:ext cx="457200" cy="2413000"/>
        </a:xfrm>
        <a:prstGeom prst="curvedLeftArrow">
          <a:avLst>
            <a:gd name="adj1" fmla="val 13710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98"/>
  <sheetViews>
    <sheetView tabSelected="1" showRuler="0" workbookViewId="0">
      <selection activeCell="F12" sqref="F12"/>
    </sheetView>
  </sheetViews>
  <sheetFormatPr baseColWidth="10" defaultRowHeight="19" outlineLevelRow="1" outlineLevelCol="1" x14ac:dyDescent="0.25"/>
  <cols>
    <col min="2" max="2" width="3.5" style="85" customWidth="1"/>
    <col min="3" max="3" width="34.5" customWidth="1"/>
    <col min="4" max="4" width="29.83203125" customWidth="1"/>
    <col min="5" max="5" width="14.6640625" customWidth="1"/>
    <col min="6" max="6" width="11" customWidth="1"/>
    <col min="7" max="7" width="11.6640625" bestFit="1" customWidth="1"/>
    <col min="9" max="10" width="10.83203125" hidden="1" customWidth="1" outlineLevel="1"/>
    <col min="11" max="11" width="10.83203125" collapsed="1"/>
  </cols>
  <sheetData>
    <row r="3" spans="2:8" ht="20" thickBot="1" x14ac:dyDescent="0.3">
      <c r="B3" s="85">
        <v>1</v>
      </c>
      <c r="C3" s="85" t="s">
        <v>62</v>
      </c>
    </row>
    <row r="4" spans="2:8" ht="20" thickTop="1" x14ac:dyDescent="0.25">
      <c r="C4" s="1" t="s">
        <v>0</v>
      </c>
      <c r="D4" s="2"/>
      <c r="E4" s="2"/>
      <c r="F4" s="2"/>
      <c r="G4" s="32">
        <v>300</v>
      </c>
      <c r="H4" s="3" t="s">
        <v>1</v>
      </c>
    </row>
    <row r="5" spans="2:8" x14ac:dyDescent="0.25">
      <c r="C5" s="4" t="s">
        <v>69</v>
      </c>
      <c r="D5" s="5" t="s">
        <v>87</v>
      </c>
      <c r="E5" s="5"/>
      <c r="F5" s="5"/>
      <c r="G5" s="33">
        <v>1.9</v>
      </c>
      <c r="H5" s="6" t="s">
        <v>4</v>
      </c>
    </row>
    <row r="6" spans="2:8" hidden="1" outlineLevel="1" x14ac:dyDescent="0.25">
      <c r="C6" s="4" t="s">
        <v>3</v>
      </c>
      <c r="D6" s="5"/>
      <c r="E6" s="5"/>
      <c r="F6" s="5"/>
      <c r="G6" s="5">
        <f>G4*G5</f>
        <v>570</v>
      </c>
      <c r="H6" s="6" t="s">
        <v>2</v>
      </c>
    </row>
    <row r="7" spans="2:8" hidden="1" outlineLevel="1" collapsed="1" x14ac:dyDescent="0.25">
      <c r="C7" s="4" t="s">
        <v>19</v>
      </c>
      <c r="D7" s="5"/>
      <c r="E7" s="5"/>
      <c r="F7" s="5"/>
      <c r="G7" s="8">
        <f>G4/4.3</f>
        <v>69.767441860465112</v>
      </c>
      <c r="H7" s="6" t="s">
        <v>1</v>
      </c>
    </row>
    <row r="8" spans="2:8" ht="20" collapsed="1" thickBot="1" x14ac:dyDescent="0.3">
      <c r="C8" s="118" t="s">
        <v>70</v>
      </c>
      <c r="D8" s="17"/>
      <c r="E8" s="17"/>
      <c r="F8" s="17"/>
      <c r="G8" s="37">
        <v>380</v>
      </c>
      <c r="H8" s="18" t="s">
        <v>15</v>
      </c>
    </row>
    <row r="9" spans="2:8" hidden="1" outlineLevel="1" x14ac:dyDescent="0.25">
      <c r="C9" s="213" t="s">
        <v>18</v>
      </c>
      <c r="D9" s="205"/>
      <c r="E9" s="199" t="s">
        <v>16</v>
      </c>
      <c r="F9" s="34">
        <v>0.05</v>
      </c>
      <c r="G9" s="31">
        <f>F9*$G$7*$G$8</f>
        <v>1325.5813953488373</v>
      </c>
      <c r="H9" s="16" t="s">
        <v>15</v>
      </c>
    </row>
    <row r="10" spans="2:8" hidden="1" outlineLevel="1" x14ac:dyDescent="0.25">
      <c r="C10" s="214"/>
      <c r="D10" s="206"/>
      <c r="E10" s="200"/>
      <c r="F10" s="92">
        <v>0.03</v>
      </c>
      <c r="G10" s="51">
        <f>F10*$G$7*$G$8</f>
        <v>795.34883720930225</v>
      </c>
      <c r="H10" s="6" t="s">
        <v>15</v>
      </c>
    </row>
    <row r="11" spans="2:8" hidden="1" outlineLevel="1" x14ac:dyDescent="0.25">
      <c r="C11" s="214"/>
      <c r="D11" s="206"/>
      <c r="E11" s="200"/>
      <c r="F11" s="35">
        <v>1.4999999999999999E-2</v>
      </c>
      <c r="G11" s="8">
        <f>F11*$G$7*$G$8</f>
        <v>397.67441860465112</v>
      </c>
      <c r="H11" s="6" t="s">
        <v>15</v>
      </c>
    </row>
    <row r="12" spans="2:8" ht="20" collapsed="1" thickBot="1" x14ac:dyDescent="0.3">
      <c r="C12" s="218"/>
      <c r="D12" s="207"/>
      <c r="E12" s="201"/>
      <c r="F12" s="110">
        <v>0.01</v>
      </c>
      <c r="G12" s="100">
        <f>F12*$G$7*$G$8</f>
        <v>265.11627906976747</v>
      </c>
      <c r="H12" s="18" t="s">
        <v>15</v>
      </c>
    </row>
    <row r="13" spans="2:8" ht="16" hidden="1" customHeight="1" outlineLevel="1" x14ac:dyDescent="0.25">
      <c r="C13" s="213" t="s">
        <v>5</v>
      </c>
      <c r="D13" s="199" t="s">
        <v>11</v>
      </c>
      <c r="E13" s="215" t="s">
        <v>86</v>
      </c>
      <c r="F13" s="15" t="s">
        <v>6</v>
      </c>
      <c r="G13" s="36">
        <v>15</v>
      </c>
      <c r="H13" s="16" t="s">
        <v>10</v>
      </c>
    </row>
    <row r="14" spans="2:8" hidden="1" outlineLevel="1" x14ac:dyDescent="0.25">
      <c r="C14" s="214"/>
      <c r="D14" s="200"/>
      <c r="E14" s="216"/>
      <c r="F14" s="7" t="s">
        <v>7</v>
      </c>
      <c r="G14" s="33">
        <v>27</v>
      </c>
      <c r="H14" s="6" t="s">
        <v>10</v>
      </c>
    </row>
    <row r="15" spans="2:8" hidden="1" outlineLevel="1" x14ac:dyDescent="0.25">
      <c r="C15" s="214"/>
      <c r="D15" s="200"/>
      <c r="E15" s="216"/>
      <c r="F15" s="7" t="s">
        <v>9</v>
      </c>
      <c r="G15" s="33">
        <v>64</v>
      </c>
      <c r="H15" s="6" t="s">
        <v>10</v>
      </c>
    </row>
    <row r="16" spans="2:8" collapsed="1" x14ac:dyDescent="0.25">
      <c r="C16" s="214"/>
      <c r="D16" s="200"/>
      <c r="E16" s="216"/>
      <c r="F16" s="93" t="s">
        <v>8</v>
      </c>
      <c r="G16" s="94">
        <v>36</v>
      </c>
      <c r="H16" s="13" t="s">
        <v>10</v>
      </c>
    </row>
    <row r="17" spans="2:24" ht="16" hidden="1" customHeight="1" outlineLevel="1" x14ac:dyDescent="0.25">
      <c r="C17" s="214"/>
      <c r="D17" s="200" t="s">
        <v>12</v>
      </c>
      <c r="E17" s="216"/>
      <c r="F17" s="15" t="s">
        <v>6</v>
      </c>
      <c r="G17" s="36">
        <v>8</v>
      </c>
      <c r="H17" s="16" t="s">
        <v>10</v>
      </c>
    </row>
    <row r="18" spans="2:24" hidden="1" outlineLevel="1" x14ac:dyDescent="0.25">
      <c r="C18" s="214"/>
      <c r="D18" s="200"/>
      <c r="E18" s="216"/>
      <c r="F18" s="7" t="s">
        <v>7</v>
      </c>
      <c r="G18" s="33">
        <v>12</v>
      </c>
      <c r="H18" s="6" t="s">
        <v>10</v>
      </c>
    </row>
    <row r="19" spans="2:24" hidden="1" outlineLevel="1" x14ac:dyDescent="0.25">
      <c r="C19" s="214"/>
      <c r="D19" s="200"/>
      <c r="E19" s="216"/>
      <c r="F19" s="7" t="s">
        <v>9</v>
      </c>
      <c r="G19" s="33">
        <v>28</v>
      </c>
      <c r="H19" s="6" t="s">
        <v>10</v>
      </c>
    </row>
    <row r="20" spans="2:24" collapsed="1" x14ac:dyDescent="0.25">
      <c r="C20" s="214"/>
      <c r="D20" s="200"/>
      <c r="E20" s="216"/>
      <c r="F20" s="93" t="s">
        <v>8</v>
      </c>
      <c r="G20" s="94">
        <v>16</v>
      </c>
      <c r="H20" s="13" t="s">
        <v>10</v>
      </c>
    </row>
    <row r="21" spans="2:24" ht="16" hidden="1" customHeight="1" outlineLevel="1" x14ac:dyDescent="0.25">
      <c r="C21" s="210" t="s">
        <v>57</v>
      </c>
      <c r="D21" s="208" t="s">
        <v>11</v>
      </c>
      <c r="E21" s="216"/>
      <c r="F21" s="15" t="s">
        <v>6</v>
      </c>
      <c r="G21" s="31">
        <f t="shared" ref="G21:G28" si="0">$G$6/G13</f>
        <v>38</v>
      </c>
      <c r="H21" s="16" t="s">
        <v>14</v>
      </c>
      <c r="X21" t="s">
        <v>13</v>
      </c>
    </row>
    <row r="22" spans="2:24" hidden="1" outlineLevel="1" x14ac:dyDescent="0.25">
      <c r="C22" s="211"/>
      <c r="D22" s="200"/>
      <c r="E22" s="216"/>
      <c r="F22" s="7" t="s">
        <v>7</v>
      </c>
      <c r="G22" s="8">
        <f t="shared" si="0"/>
        <v>21.111111111111111</v>
      </c>
      <c r="H22" s="6" t="s">
        <v>14</v>
      </c>
    </row>
    <row r="23" spans="2:24" hidden="1" outlineLevel="1" x14ac:dyDescent="0.25">
      <c r="C23" s="211"/>
      <c r="D23" s="200"/>
      <c r="E23" s="216"/>
      <c r="F23" s="11" t="s">
        <v>9</v>
      </c>
      <c r="G23" s="98">
        <f t="shared" si="0"/>
        <v>8.90625</v>
      </c>
      <c r="H23" s="10" t="s">
        <v>14</v>
      </c>
    </row>
    <row r="24" spans="2:24" ht="20" collapsed="1" thickBot="1" x14ac:dyDescent="0.3">
      <c r="C24" s="211"/>
      <c r="D24" s="200"/>
      <c r="E24" s="216"/>
      <c r="F24" s="99" t="s">
        <v>8</v>
      </c>
      <c r="G24" s="100">
        <f t="shared" si="0"/>
        <v>15.833333333333334</v>
      </c>
      <c r="H24" s="18" t="s">
        <v>14</v>
      </c>
    </row>
    <row r="25" spans="2:24" hidden="1" outlineLevel="1" x14ac:dyDescent="0.25">
      <c r="C25" s="211"/>
      <c r="D25" s="200" t="s">
        <v>12</v>
      </c>
      <c r="E25" s="216"/>
      <c r="F25" s="12" t="s">
        <v>6</v>
      </c>
      <c r="G25" s="14">
        <f t="shared" si="0"/>
        <v>71.25</v>
      </c>
      <c r="H25" s="13" t="s">
        <v>14</v>
      </c>
    </row>
    <row r="26" spans="2:24" hidden="1" outlineLevel="1" x14ac:dyDescent="0.25">
      <c r="C26" s="211"/>
      <c r="D26" s="200"/>
      <c r="E26" s="216"/>
      <c r="F26" s="7" t="s">
        <v>7</v>
      </c>
      <c r="G26" s="8">
        <f t="shared" si="0"/>
        <v>47.5</v>
      </c>
      <c r="H26" s="6" t="s">
        <v>14</v>
      </c>
    </row>
    <row r="27" spans="2:24" hidden="1" outlineLevel="1" x14ac:dyDescent="0.25">
      <c r="C27" s="211"/>
      <c r="D27" s="200"/>
      <c r="E27" s="216"/>
      <c r="F27" s="7" t="s">
        <v>9</v>
      </c>
      <c r="G27" s="8">
        <f t="shared" si="0"/>
        <v>20.357142857142858</v>
      </c>
      <c r="H27" s="6" t="s">
        <v>14</v>
      </c>
    </row>
    <row r="28" spans="2:24" ht="20" collapsed="1" thickBot="1" x14ac:dyDescent="0.3">
      <c r="C28" s="212"/>
      <c r="D28" s="209"/>
      <c r="E28" s="217"/>
      <c r="F28" s="95" t="s">
        <v>8</v>
      </c>
      <c r="G28" s="96">
        <f t="shared" si="0"/>
        <v>35.625</v>
      </c>
      <c r="H28" s="97" t="s">
        <v>14</v>
      </c>
    </row>
    <row r="29" spans="2:24" ht="20" thickTop="1" x14ac:dyDescent="0.25">
      <c r="C29" s="86"/>
      <c r="D29" s="87"/>
      <c r="E29" s="86"/>
      <c r="F29" s="88"/>
      <c r="G29" s="89"/>
      <c r="H29" s="90"/>
    </row>
    <row r="30" spans="2:24" ht="20" thickBot="1" x14ac:dyDescent="0.3">
      <c r="B30" s="85">
        <v>2</v>
      </c>
      <c r="C30" s="85" t="s">
        <v>63</v>
      </c>
    </row>
    <row r="31" spans="2:24" s="19" customFormat="1" ht="21" thickTop="1" thickBot="1" x14ac:dyDescent="0.3">
      <c r="B31" s="85"/>
      <c r="C31" s="192" t="s">
        <v>59</v>
      </c>
      <c r="D31" s="196" t="s">
        <v>17</v>
      </c>
      <c r="E31" s="197"/>
      <c r="F31" s="198"/>
      <c r="G31" s="76">
        <f>F11</f>
        <v>1.4999999999999999E-2</v>
      </c>
      <c r="H31" s="121">
        <f>F12</f>
        <v>0.01</v>
      </c>
      <c r="I31" s="75">
        <f>F10</f>
        <v>0.03</v>
      </c>
      <c r="J31" s="75">
        <f>F9</f>
        <v>0.05</v>
      </c>
    </row>
    <row r="32" spans="2:24" s="19" customFormat="1" ht="20" hidden="1" outlineLevel="1" thickTop="1" x14ac:dyDescent="0.25">
      <c r="B32" s="85"/>
      <c r="C32" s="193"/>
      <c r="D32" s="188" t="s">
        <v>11</v>
      </c>
      <c r="E32" s="202" t="str">
        <f>E13</f>
        <v>класс коррозии</v>
      </c>
      <c r="F32" s="28" t="s">
        <v>6</v>
      </c>
      <c r="G32" s="30">
        <f t="shared" ref="G32:G39" si="1">$G$11/G21</f>
        <v>10.465116279069766</v>
      </c>
      <c r="H32" s="29">
        <f t="shared" ref="H32:H39" si="2">$G$12/G21</f>
        <v>6.9767441860465125</v>
      </c>
      <c r="I32" s="29">
        <f t="shared" ref="I32:I39" si="3">$G$10/G21</f>
        <v>20.930232558139533</v>
      </c>
      <c r="J32" s="29">
        <f t="shared" ref="J32:J39" si="4">$G$9/G21</f>
        <v>34.883720930232563</v>
      </c>
    </row>
    <row r="33" spans="2:10" s="19" customFormat="1" hidden="1" outlineLevel="1" x14ac:dyDescent="0.25">
      <c r="B33" s="85"/>
      <c r="C33" s="193"/>
      <c r="D33" s="189"/>
      <c r="E33" s="203"/>
      <c r="F33" s="22" t="s">
        <v>7</v>
      </c>
      <c r="G33" s="24">
        <f t="shared" si="1"/>
        <v>18.837209302325579</v>
      </c>
      <c r="H33" s="23">
        <f t="shared" si="2"/>
        <v>12.558139534883722</v>
      </c>
      <c r="I33" s="23">
        <f t="shared" si="3"/>
        <v>37.674418604651159</v>
      </c>
      <c r="J33" s="23">
        <f t="shared" si="4"/>
        <v>62.79069767441861</v>
      </c>
    </row>
    <row r="34" spans="2:10" s="19" customFormat="1" hidden="1" outlineLevel="1" x14ac:dyDescent="0.25">
      <c r="B34" s="85"/>
      <c r="C34" s="193"/>
      <c r="D34" s="189"/>
      <c r="E34" s="203"/>
      <c r="F34" s="101" t="s">
        <v>9</v>
      </c>
      <c r="G34" s="103">
        <f t="shared" si="1"/>
        <v>44.651162790697668</v>
      </c>
      <c r="H34" s="102">
        <f t="shared" si="2"/>
        <v>29.767441860465119</v>
      </c>
      <c r="I34" s="102">
        <f t="shared" si="3"/>
        <v>89.302325581395337</v>
      </c>
      <c r="J34" s="102">
        <f t="shared" si="4"/>
        <v>148.83720930232559</v>
      </c>
    </row>
    <row r="35" spans="2:10" s="19" customFormat="1" ht="20" hidden="1" outlineLevel="1" collapsed="1" thickBot="1" x14ac:dyDescent="0.3">
      <c r="B35" s="85"/>
      <c r="C35" s="193"/>
      <c r="D35" s="189"/>
      <c r="E35" s="203"/>
      <c r="F35" s="99" t="s">
        <v>8</v>
      </c>
      <c r="G35" s="105">
        <f t="shared" si="1"/>
        <v>25.116279069767437</v>
      </c>
      <c r="H35" s="111">
        <f t="shared" si="2"/>
        <v>16.744186046511629</v>
      </c>
      <c r="I35" s="111">
        <f t="shared" si="3"/>
        <v>50.232558139534873</v>
      </c>
      <c r="J35" s="104">
        <f t="shared" si="4"/>
        <v>83.720930232558146</v>
      </c>
    </row>
    <row r="36" spans="2:10" s="19" customFormat="1" hidden="1" outlineLevel="1" x14ac:dyDescent="0.25">
      <c r="B36" s="85"/>
      <c r="C36" s="194"/>
      <c r="D36" s="190" t="s">
        <v>12</v>
      </c>
      <c r="E36" s="203"/>
      <c r="F36" s="25" t="s">
        <v>6</v>
      </c>
      <c r="G36" s="27">
        <f t="shared" si="1"/>
        <v>5.5813953488372086</v>
      </c>
      <c r="H36" s="112">
        <f t="shared" si="2"/>
        <v>3.7209302325581399</v>
      </c>
      <c r="I36" s="112">
        <f t="shared" si="3"/>
        <v>11.162790697674417</v>
      </c>
      <c r="J36" s="26">
        <f t="shared" si="4"/>
        <v>18.604651162790699</v>
      </c>
    </row>
    <row r="37" spans="2:10" s="19" customFormat="1" hidden="1" outlineLevel="1" x14ac:dyDescent="0.25">
      <c r="B37" s="85"/>
      <c r="C37" s="194"/>
      <c r="D37" s="189"/>
      <c r="E37" s="203"/>
      <c r="F37" s="22" t="s">
        <v>7</v>
      </c>
      <c r="G37" s="24">
        <f t="shared" si="1"/>
        <v>8.3720930232558128</v>
      </c>
      <c r="H37" s="113">
        <f t="shared" si="2"/>
        <v>5.5813953488372103</v>
      </c>
      <c r="I37" s="113">
        <f t="shared" si="3"/>
        <v>16.744186046511626</v>
      </c>
      <c r="J37" s="23">
        <f t="shared" si="4"/>
        <v>27.90697674418605</v>
      </c>
    </row>
    <row r="38" spans="2:10" s="19" customFormat="1" hidden="1" outlineLevel="1" x14ac:dyDescent="0.25">
      <c r="B38" s="85"/>
      <c r="C38" s="194"/>
      <c r="D38" s="189"/>
      <c r="E38" s="203"/>
      <c r="F38" s="101" t="s">
        <v>9</v>
      </c>
      <c r="G38" s="103">
        <f t="shared" si="1"/>
        <v>19.534883720930232</v>
      </c>
      <c r="H38" s="114">
        <f t="shared" si="2"/>
        <v>13.02325581395349</v>
      </c>
      <c r="I38" s="114">
        <f t="shared" si="3"/>
        <v>39.069767441860463</v>
      </c>
      <c r="J38" s="102">
        <f t="shared" si="4"/>
        <v>65.116279069767444</v>
      </c>
    </row>
    <row r="39" spans="2:10" s="19" customFormat="1" ht="21" collapsed="1" thickTop="1" thickBot="1" x14ac:dyDescent="0.3">
      <c r="B39" s="85"/>
      <c r="C39" s="195"/>
      <c r="D39" s="191"/>
      <c r="E39" s="204"/>
      <c r="F39" s="107" t="s">
        <v>8</v>
      </c>
      <c r="G39" s="109">
        <f t="shared" si="1"/>
        <v>11.162790697674417</v>
      </c>
      <c r="H39" s="115">
        <f t="shared" si="2"/>
        <v>7.4418604651162799</v>
      </c>
      <c r="I39" s="115">
        <f t="shared" si="3"/>
        <v>22.325581395348834</v>
      </c>
      <c r="J39" s="108">
        <f t="shared" si="4"/>
        <v>37.209302325581397</v>
      </c>
    </row>
    <row r="40" spans="2:10" ht="20" thickTop="1" x14ac:dyDescent="0.25">
      <c r="C40" s="81"/>
      <c r="D40" s="81"/>
      <c r="E40" s="82"/>
      <c r="F40" s="83"/>
      <c r="G40" s="84"/>
      <c r="H40" s="106"/>
    </row>
    <row r="41" spans="2:10" ht="20" thickBot="1" x14ac:dyDescent="0.3">
      <c r="B41" s="85">
        <v>3</v>
      </c>
      <c r="C41" s="85" t="s">
        <v>64</v>
      </c>
      <c r="G41" s="91"/>
      <c r="H41" s="91"/>
    </row>
    <row r="42" spans="2:10" ht="21" thickTop="1" thickBot="1" x14ac:dyDescent="0.3">
      <c r="C42" s="138" t="s">
        <v>20</v>
      </c>
      <c r="D42" s="139"/>
      <c r="E42" s="139"/>
      <c r="F42" s="139"/>
      <c r="G42" s="139"/>
      <c r="H42" s="140"/>
    </row>
    <row r="43" spans="2:10" x14ac:dyDescent="0.25">
      <c r="C43" s="147" t="s">
        <v>21</v>
      </c>
      <c r="D43" s="148"/>
      <c r="E43" s="148"/>
      <c r="F43" s="149"/>
      <c r="G43" s="119">
        <v>1100</v>
      </c>
      <c r="H43" s="68" t="s">
        <v>22</v>
      </c>
    </row>
    <row r="44" spans="2:10" x14ac:dyDescent="0.25">
      <c r="C44" s="135" t="s">
        <v>81</v>
      </c>
      <c r="D44" s="136"/>
      <c r="E44" s="136"/>
      <c r="F44" s="137"/>
      <c r="G44" s="46">
        <v>40</v>
      </c>
      <c r="H44" s="43" t="s">
        <v>23</v>
      </c>
    </row>
    <row r="45" spans="2:10" hidden="1" outlineLevel="1" x14ac:dyDescent="0.25">
      <c r="C45" s="135" t="s">
        <v>24</v>
      </c>
      <c r="D45" s="136"/>
      <c r="E45" s="136"/>
      <c r="F45" s="137"/>
      <c r="G45" s="21">
        <f>G43*G44</f>
        <v>44000</v>
      </c>
      <c r="H45" s="43" t="s">
        <v>38</v>
      </c>
    </row>
    <row r="46" spans="2:10" collapsed="1" x14ac:dyDescent="0.25">
      <c r="C46" s="135" t="s">
        <v>83</v>
      </c>
      <c r="D46" s="136"/>
      <c r="E46" s="136"/>
      <c r="F46" s="137"/>
      <c r="G46" s="46">
        <v>9000</v>
      </c>
      <c r="H46" s="43" t="s">
        <v>14</v>
      </c>
    </row>
    <row r="47" spans="2:10" hidden="1" outlineLevel="1" x14ac:dyDescent="0.25">
      <c r="C47" s="135" t="s">
        <v>28</v>
      </c>
      <c r="D47" s="136"/>
      <c r="E47" s="136"/>
      <c r="F47" s="137"/>
      <c r="G47" s="44">
        <f>G45/G46</f>
        <v>4.8888888888888893</v>
      </c>
      <c r="H47" s="43" t="s">
        <v>25</v>
      </c>
    </row>
    <row r="48" spans="2:10" collapsed="1" x14ac:dyDescent="0.25">
      <c r="C48" s="135" t="s">
        <v>84</v>
      </c>
      <c r="D48" s="136"/>
      <c r="E48" s="136"/>
      <c r="F48" s="137"/>
      <c r="G48" s="126">
        <v>2.5</v>
      </c>
      <c r="H48" s="122" t="s">
        <v>75</v>
      </c>
    </row>
    <row r="49" spans="2:10" x14ac:dyDescent="0.25">
      <c r="C49" s="132" t="s">
        <v>85</v>
      </c>
      <c r="D49" s="133"/>
      <c r="E49" s="133"/>
      <c r="F49" s="134"/>
      <c r="G49" s="45">
        <f>G47*(G48-1)</f>
        <v>7.3333333333333339</v>
      </c>
      <c r="H49" s="43" t="s">
        <v>25</v>
      </c>
    </row>
    <row r="50" spans="2:10" x14ac:dyDescent="0.25">
      <c r="C50" s="135" t="s">
        <v>80</v>
      </c>
      <c r="D50" s="136"/>
      <c r="E50" s="136"/>
      <c r="F50" s="137"/>
      <c r="G50" s="46">
        <v>20</v>
      </c>
      <c r="H50" s="43" t="s">
        <v>23</v>
      </c>
    </row>
    <row r="51" spans="2:10" ht="20" thickBot="1" x14ac:dyDescent="0.3">
      <c r="C51" s="170" t="s">
        <v>79</v>
      </c>
      <c r="D51" s="171"/>
      <c r="E51" s="171"/>
      <c r="F51" s="172"/>
      <c r="G51" s="52">
        <f>G50*G43/G46</f>
        <v>2.4444444444444446</v>
      </c>
      <c r="H51" s="50" t="str">
        <f>H47</f>
        <v>руб/кв.м</v>
      </c>
    </row>
    <row r="52" spans="2:10" ht="21" thickTop="1" thickBot="1" x14ac:dyDescent="0.3">
      <c r="C52" s="144" t="s">
        <v>39</v>
      </c>
      <c r="D52" s="145"/>
      <c r="E52" s="145"/>
      <c r="F52" s="145"/>
      <c r="G52" s="145"/>
      <c r="H52" s="146"/>
    </row>
    <row r="53" spans="2:10" x14ac:dyDescent="0.25">
      <c r="C53" s="141" t="s">
        <v>82</v>
      </c>
      <c r="D53" s="142"/>
      <c r="E53" s="142"/>
      <c r="F53" s="143"/>
      <c r="G53" s="49">
        <v>6700</v>
      </c>
      <c r="H53" s="68" t="s">
        <v>22</v>
      </c>
    </row>
    <row r="54" spans="2:10" x14ac:dyDescent="0.25">
      <c r="C54" s="135" t="s">
        <v>77</v>
      </c>
      <c r="D54" s="136"/>
      <c r="E54" s="136"/>
      <c r="F54" s="137"/>
      <c r="G54" s="46">
        <v>400</v>
      </c>
      <c r="H54" s="43" t="s">
        <v>26</v>
      </c>
    </row>
    <row r="55" spans="2:10" x14ac:dyDescent="0.25">
      <c r="C55" s="182" t="s">
        <v>27</v>
      </c>
      <c r="D55" s="173" t="str">
        <f>D36</f>
        <v>Давление 10 атм</v>
      </c>
      <c r="E55" s="136"/>
      <c r="F55" s="137"/>
      <c r="G55" s="44">
        <f>G53/(G54*G28)</f>
        <v>0.47017543859649125</v>
      </c>
      <c r="H55" s="43" t="s">
        <v>25</v>
      </c>
    </row>
    <row r="56" spans="2:10" hidden="1" outlineLevel="1" x14ac:dyDescent="0.25">
      <c r="C56" s="182"/>
      <c r="D56" s="173" t="str">
        <f>D32</f>
        <v>Давление 8 атм</v>
      </c>
      <c r="E56" s="136"/>
      <c r="F56" s="137"/>
      <c r="G56" s="44">
        <f>G53/(G54*G24)</f>
        <v>1.0578947368421052</v>
      </c>
      <c r="H56" s="43" t="s">
        <v>25</v>
      </c>
    </row>
    <row r="57" spans="2:10" collapsed="1" x14ac:dyDescent="0.25">
      <c r="C57" s="123" t="s">
        <v>29</v>
      </c>
      <c r="D57" s="183" t="s">
        <v>12</v>
      </c>
      <c r="E57" s="186" t="s">
        <v>13</v>
      </c>
      <c r="F57" s="187"/>
      <c r="G57" s="46">
        <v>2</v>
      </c>
      <c r="H57" s="122" t="s">
        <v>75</v>
      </c>
    </row>
    <row r="58" spans="2:10" ht="20" thickBot="1" x14ac:dyDescent="0.3">
      <c r="C58" s="128" t="s">
        <v>78</v>
      </c>
      <c r="D58" s="184"/>
      <c r="E58" s="186"/>
      <c r="F58" s="187"/>
      <c r="G58" s="77">
        <f>G55*(G57-1)</f>
        <v>0.47017543859649125</v>
      </c>
      <c r="H58" s="43" t="s">
        <v>25</v>
      </c>
    </row>
    <row r="59" spans="2:10" hidden="1" outlineLevel="1" x14ac:dyDescent="0.25">
      <c r="C59" s="123" t="s">
        <v>29</v>
      </c>
      <c r="D59" s="183" t="s">
        <v>11</v>
      </c>
      <c r="E59" s="186" t="str">
        <f>E57</f>
        <v xml:space="preserve"> </v>
      </c>
      <c r="F59" s="187"/>
      <c r="G59" s="116">
        <v>3</v>
      </c>
      <c r="H59" s="125" t="s">
        <v>75</v>
      </c>
    </row>
    <row r="60" spans="2:10" ht="20" hidden="1" outlineLevel="1" thickBot="1" x14ac:dyDescent="0.3">
      <c r="C60" s="124" t="s">
        <v>78</v>
      </c>
      <c r="D60" s="185"/>
      <c r="E60" s="130"/>
      <c r="F60" s="131"/>
      <c r="G60" s="117">
        <f>G56*(G59-1)</f>
        <v>2.1157894736842104</v>
      </c>
      <c r="H60" s="50" t="s">
        <v>25</v>
      </c>
    </row>
    <row r="61" spans="2:10" ht="21" collapsed="1" thickTop="1" thickBot="1" x14ac:dyDescent="0.3">
      <c r="C61" s="165" t="s">
        <v>31</v>
      </c>
      <c r="D61" s="166"/>
      <c r="E61" s="166"/>
      <c r="F61" s="167"/>
      <c r="G61" s="168">
        <f>G58+G51+G49</f>
        <v>10.24795321637427</v>
      </c>
      <c r="H61" s="169"/>
    </row>
    <row r="62" spans="2:10" ht="21" thickTop="1" thickBot="1" x14ac:dyDescent="0.3">
      <c r="C62" s="165" t="s">
        <v>76</v>
      </c>
      <c r="D62" s="166"/>
      <c r="E62" s="166"/>
      <c r="F62" s="167"/>
      <c r="G62" s="127">
        <f>G39-$G$61</f>
        <v>0.91483748130014675</v>
      </c>
      <c r="H62" s="80">
        <f>H39-$G$61</f>
        <v>-2.8060927512579905</v>
      </c>
      <c r="I62" s="80">
        <f>I39-$G$61</f>
        <v>12.077628178974564</v>
      </c>
      <c r="J62" s="79">
        <f>J39-$G$61</f>
        <v>26.961349109207127</v>
      </c>
    </row>
    <row r="63" spans="2:10" ht="20" thickTop="1" x14ac:dyDescent="0.25">
      <c r="G63" s="39"/>
      <c r="H63" s="39"/>
    </row>
    <row r="64" spans="2:10" ht="20" thickBot="1" x14ac:dyDescent="0.3">
      <c r="B64" s="85">
        <v>4</v>
      </c>
      <c r="C64" s="85" t="s">
        <v>65</v>
      </c>
      <c r="G64" s="39"/>
      <c r="H64" s="39"/>
    </row>
    <row r="65" spans="3:8" ht="20" thickTop="1" x14ac:dyDescent="0.25">
      <c r="C65" s="41" t="s">
        <v>41</v>
      </c>
      <c r="D65" s="20"/>
      <c r="E65" s="20"/>
      <c r="F65" s="174">
        <v>0.15</v>
      </c>
      <c r="G65" s="175"/>
      <c r="H65" s="176"/>
    </row>
    <row r="66" spans="3:8" x14ac:dyDescent="0.25">
      <c r="C66" s="177" t="s">
        <v>66</v>
      </c>
      <c r="D66" s="21" t="s">
        <v>32</v>
      </c>
      <c r="E66" s="46">
        <v>90</v>
      </c>
      <c r="F66" s="53">
        <f>F65</f>
        <v>0.15</v>
      </c>
      <c r="G66" s="21">
        <f>F66*E66</f>
        <v>13.5</v>
      </c>
      <c r="H66" s="43" t="s">
        <v>48</v>
      </c>
    </row>
    <row r="67" spans="3:8" x14ac:dyDescent="0.25">
      <c r="C67" s="178"/>
      <c r="D67" s="21" t="s">
        <v>36</v>
      </c>
      <c r="E67" s="54">
        <v>4</v>
      </c>
      <c r="F67" s="53"/>
      <c r="G67" s="55">
        <f>G66*E67</f>
        <v>54</v>
      </c>
      <c r="H67" s="43"/>
    </row>
    <row r="68" spans="3:8" ht="20" thickBot="1" x14ac:dyDescent="0.3">
      <c r="C68" s="178"/>
      <c r="D68" s="48" t="s">
        <v>33</v>
      </c>
      <c r="E68" s="48"/>
      <c r="F68" s="61"/>
      <c r="G68" s="63">
        <f>G67/G28*(1+F66)</f>
        <v>1.743157894736842</v>
      </c>
      <c r="H68" s="62" t="s">
        <v>25</v>
      </c>
    </row>
    <row r="69" spans="3:8" x14ac:dyDescent="0.25">
      <c r="C69" s="179" t="s">
        <v>34</v>
      </c>
      <c r="D69" s="66" t="s">
        <v>35</v>
      </c>
      <c r="E69" s="119">
        <v>16</v>
      </c>
      <c r="F69" s="67">
        <f>F65</f>
        <v>0.15</v>
      </c>
      <c r="G69" s="120">
        <f>E69*F69</f>
        <v>2.4</v>
      </c>
      <c r="H69" s="68" t="s">
        <v>1</v>
      </c>
    </row>
    <row r="70" spans="3:8" x14ac:dyDescent="0.25">
      <c r="C70" s="180"/>
      <c r="D70" s="21" t="s">
        <v>37</v>
      </c>
      <c r="E70" s="54">
        <v>35</v>
      </c>
      <c r="F70" s="53" t="s">
        <v>13</v>
      </c>
      <c r="G70" s="23">
        <f>G69*E70</f>
        <v>84</v>
      </c>
      <c r="H70" s="43"/>
    </row>
    <row r="71" spans="3:8" ht="20" thickBot="1" x14ac:dyDescent="0.3">
      <c r="C71" s="181"/>
      <c r="D71" s="70" t="s">
        <v>33</v>
      </c>
      <c r="E71" s="70"/>
      <c r="F71" s="73"/>
      <c r="G71" s="74">
        <f>G70/G28*(1+F69)</f>
        <v>2.7115789473684204</v>
      </c>
      <c r="H71" s="72"/>
    </row>
    <row r="72" spans="3:8" x14ac:dyDescent="0.25">
      <c r="C72" s="162" t="s">
        <v>40</v>
      </c>
      <c r="D72" s="163"/>
      <c r="E72" s="163"/>
      <c r="F72" s="163"/>
      <c r="G72" s="163"/>
      <c r="H72" s="164"/>
    </row>
    <row r="73" spans="3:8" x14ac:dyDescent="0.25">
      <c r="C73" s="42"/>
      <c r="D73" s="21" t="s">
        <v>60</v>
      </c>
      <c r="E73" s="21"/>
      <c r="F73" s="53"/>
      <c r="G73" s="56">
        <v>30</v>
      </c>
      <c r="H73" s="43" t="s">
        <v>2</v>
      </c>
    </row>
    <row r="74" spans="3:8" x14ac:dyDescent="0.25">
      <c r="C74" s="42"/>
      <c r="D74" s="21" t="s">
        <v>61</v>
      </c>
      <c r="E74" s="21"/>
      <c r="F74" s="21"/>
      <c r="G74" s="46">
        <v>20</v>
      </c>
      <c r="H74" s="43" t="s">
        <v>2</v>
      </c>
    </row>
    <row r="75" spans="3:8" x14ac:dyDescent="0.25">
      <c r="C75" s="42"/>
      <c r="D75" s="21" t="s">
        <v>42</v>
      </c>
      <c r="E75" s="21"/>
      <c r="F75" s="21"/>
      <c r="G75" s="46">
        <v>3500</v>
      </c>
      <c r="H75" s="43" t="s">
        <v>45</v>
      </c>
    </row>
    <row r="76" spans="3:8" x14ac:dyDescent="0.25">
      <c r="C76" s="42"/>
      <c r="D76" s="21" t="s">
        <v>43</v>
      </c>
      <c r="E76" s="21"/>
      <c r="F76" s="21"/>
      <c r="G76" s="21">
        <f>G73*G75/1000</f>
        <v>105</v>
      </c>
      <c r="H76" s="43" t="s">
        <v>25</v>
      </c>
    </row>
    <row r="77" spans="3:8" x14ac:dyDescent="0.25">
      <c r="C77" s="42"/>
      <c r="D77" s="21" t="s">
        <v>44</v>
      </c>
      <c r="E77" s="21"/>
      <c r="F77" s="21"/>
      <c r="G77" s="21">
        <f>G74*G75/1000</f>
        <v>70</v>
      </c>
      <c r="H77" s="43" t="s">
        <v>25</v>
      </c>
    </row>
    <row r="78" spans="3:8" ht="20" thickBot="1" x14ac:dyDescent="0.3">
      <c r="C78" s="69"/>
      <c r="D78" s="70" t="s">
        <v>46</v>
      </c>
      <c r="E78" s="70"/>
      <c r="F78" s="70"/>
      <c r="G78" s="71">
        <f>G76-G77</f>
        <v>35</v>
      </c>
      <c r="H78" s="72" t="s">
        <v>25</v>
      </c>
    </row>
    <row r="79" spans="3:8" ht="20" thickBot="1" x14ac:dyDescent="0.3">
      <c r="C79" s="150" t="s">
        <v>47</v>
      </c>
      <c r="D79" s="151"/>
      <c r="E79" s="151"/>
      <c r="F79" s="152"/>
      <c r="G79" s="64">
        <f>G78+G68</f>
        <v>36.743157894736839</v>
      </c>
      <c r="H79" s="65" t="s">
        <v>25</v>
      </c>
    </row>
    <row r="80" spans="3:8" ht="20" thickTop="1" x14ac:dyDescent="0.25">
      <c r="C80" s="47"/>
      <c r="D80" s="47"/>
      <c r="E80" s="47"/>
      <c r="F80" s="47"/>
      <c r="G80" s="60"/>
      <c r="H80" s="47"/>
    </row>
    <row r="81" spans="2:8" ht="20" thickBot="1" x14ac:dyDescent="0.3">
      <c r="B81" s="85">
        <v>5</v>
      </c>
      <c r="C81" s="85" t="s">
        <v>73</v>
      </c>
      <c r="G81" s="38"/>
    </row>
    <row r="82" spans="2:8" ht="20" thickTop="1" x14ac:dyDescent="0.25">
      <c r="C82" s="159" t="s">
        <v>50</v>
      </c>
      <c r="D82" s="160"/>
      <c r="E82" s="160"/>
      <c r="F82" s="161"/>
      <c r="G82" s="58">
        <v>5000</v>
      </c>
      <c r="H82" s="3" t="s">
        <v>14</v>
      </c>
    </row>
    <row r="83" spans="2:8" x14ac:dyDescent="0.25">
      <c r="C83" s="156" t="s">
        <v>51</v>
      </c>
      <c r="D83" s="157"/>
      <c r="E83" s="157"/>
      <c r="F83" s="158"/>
      <c r="G83" s="59">
        <v>10000</v>
      </c>
      <c r="H83" s="6" t="s">
        <v>54</v>
      </c>
    </row>
    <row r="84" spans="2:8" x14ac:dyDescent="0.25">
      <c r="C84" s="156" t="s">
        <v>52</v>
      </c>
      <c r="D84" s="157"/>
      <c r="E84" s="157"/>
      <c r="F84" s="158"/>
      <c r="G84" s="57">
        <f>G83*1.3</f>
        <v>13000</v>
      </c>
      <c r="H84" s="6" t="s">
        <v>54</v>
      </c>
    </row>
    <row r="85" spans="2:8" ht="20" thickBot="1" x14ac:dyDescent="0.3">
      <c r="C85" s="153" t="s">
        <v>53</v>
      </c>
      <c r="D85" s="154"/>
      <c r="E85" s="154"/>
      <c r="F85" s="155"/>
      <c r="G85" s="78">
        <f>G84/G82</f>
        <v>2.6</v>
      </c>
      <c r="H85" s="9" t="str">
        <f>H79</f>
        <v>руб/кв.м</v>
      </c>
    </row>
    <row r="86" spans="2:8" ht="20" thickTop="1" x14ac:dyDescent="0.25">
      <c r="G86" s="38"/>
    </row>
    <row r="87" spans="2:8" x14ac:dyDescent="0.25">
      <c r="G87" s="38"/>
    </row>
    <row r="88" spans="2:8" x14ac:dyDescent="0.25">
      <c r="B88" s="85">
        <v>6</v>
      </c>
      <c r="C88" s="85" t="s">
        <v>58</v>
      </c>
      <c r="G88" s="40">
        <f>G85+G79-H62</f>
        <v>42.149250645994833</v>
      </c>
    </row>
    <row r="89" spans="2:8" x14ac:dyDescent="0.25">
      <c r="G89" s="38"/>
    </row>
    <row r="91" spans="2:8" x14ac:dyDescent="0.25">
      <c r="C91" t="s">
        <v>30</v>
      </c>
    </row>
    <row r="92" spans="2:8" x14ac:dyDescent="0.25">
      <c r="B92" s="129">
        <v>1</v>
      </c>
      <c r="C92" t="s">
        <v>88</v>
      </c>
    </row>
    <row r="93" spans="2:8" x14ac:dyDescent="0.25">
      <c r="B93" s="129">
        <v>2</v>
      </c>
      <c r="C93" t="s">
        <v>55</v>
      </c>
    </row>
    <row r="94" spans="2:8" x14ac:dyDescent="0.25">
      <c r="B94" s="129">
        <v>3</v>
      </c>
      <c r="C94" t="s">
        <v>56</v>
      </c>
    </row>
    <row r="95" spans="2:8" x14ac:dyDescent="0.25">
      <c r="B95" s="129">
        <v>4</v>
      </c>
      <c r="C95" t="s">
        <v>49</v>
      </c>
    </row>
    <row r="96" spans="2:8" x14ac:dyDescent="0.25">
      <c r="B96" s="129" t="s">
        <v>71</v>
      </c>
      <c r="C96" t="s">
        <v>67</v>
      </c>
    </row>
    <row r="97" spans="2:3" x14ac:dyDescent="0.25">
      <c r="B97" s="129" t="s">
        <v>72</v>
      </c>
      <c r="C97" t="s">
        <v>68</v>
      </c>
    </row>
    <row r="98" spans="2:3" x14ac:dyDescent="0.25">
      <c r="B98" s="129">
        <v>7</v>
      </c>
      <c r="C98" t="s">
        <v>74</v>
      </c>
    </row>
  </sheetData>
  <sheetProtection selectLockedCells="1"/>
  <dataConsolidate/>
  <mergeCells count="49">
    <mergeCell ref="D32:D35"/>
    <mergeCell ref="D36:D39"/>
    <mergeCell ref="C31:C39"/>
    <mergeCell ref="D31:F31"/>
    <mergeCell ref="E9:E12"/>
    <mergeCell ref="E32:E39"/>
    <mergeCell ref="D9:D12"/>
    <mergeCell ref="D21:D24"/>
    <mergeCell ref="D25:D28"/>
    <mergeCell ref="C21:C28"/>
    <mergeCell ref="C13:C20"/>
    <mergeCell ref="E13:E28"/>
    <mergeCell ref="C9:C12"/>
    <mergeCell ref="D13:D16"/>
    <mergeCell ref="D17:D20"/>
    <mergeCell ref="C72:H72"/>
    <mergeCell ref="C61:F61"/>
    <mergeCell ref="G61:H61"/>
    <mergeCell ref="C51:F51"/>
    <mergeCell ref="D55:F55"/>
    <mergeCell ref="F65:H65"/>
    <mergeCell ref="C66:C68"/>
    <mergeCell ref="C69:C71"/>
    <mergeCell ref="C55:C56"/>
    <mergeCell ref="C62:F62"/>
    <mergeCell ref="D56:F56"/>
    <mergeCell ref="D57:D58"/>
    <mergeCell ref="D59:D60"/>
    <mergeCell ref="E57:F57"/>
    <mergeCell ref="E58:F58"/>
    <mergeCell ref="E59:F59"/>
    <mergeCell ref="C79:F79"/>
    <mergeCell ref="C85:F85"/>
    <mergeCell ref="C84:F84"/>
    <mergeCell ref="C83:F83"/>
    <mergeCell ref="C82:F82"/>
    <mergeCell ref="E60:F60"/>
    <mergeCell ref="C49:F49"/>
    <mergeCell ref="C50:F50"/>
    <mergeCell ref="C42:H42"/>
    <mergeCell ref="C54:F54"/>
    <mergeCell ref="C53:F53"/>
    <mergeCell ref="C52:H52"/>
    <mergeCell ref="C48:F48"/>
    <mergeCell ref="C43:F43"/>
    <mergeCell ref="C44:F44"/>
    <mergeCell ref="C45:F45"/>
    <mergeCell ref="C46:F46"/>
    <mergeCell ref="C47:F4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0"/>
  <sheetViews>
    <sheetView showRuler="0" workbookViewId="0">
      <selection activeCell="C11" sqref="C11"/>
    </sheetView>
  </sheetViews>
  <sheetFormatPr baseColWidth="10" defaultRowHeight="16" x14ac:dyDescent="0.2"/>
  <sheetData>
    <row r="4" spans="3:5" x14ac:dyDescent="0.2">
      <c r="C4">
        <v>690000</v>
      </c>
      <c r="E4">
        <v>690000</v>
      </c>
    </row>
    <row r="5" spans="3:5" x14ac:dyDescent="0.2">
      <c r="C5">
        <v>389592.4</v>
      </c>
      <c r="E5">
        <v>389592.4</v>
      </c>
    </row>
    <row r="6" spans="3:5" x14ac:dyDescent="0.2">
      <c r="C6">
        <v>500000</v>
      </c>
      <c r="E6">
        <v>500000</v>
      </c>
    </row>
    <row r="7" spans="3:5" x14ac:dyDescent="0.2">
      <c r="C7">
        <v>0.86</v>
      </c>
      <c r="E7">
        <f>1-0.129</f>
        <v>0.871</v>
      </c>
    </row>
    <row r="8" spans="3:5" x14ac:dyDescent="0.2">
      <c r="C8">
        <f>(C4+C5)*C7-C6</f>
        <v>428449.46399999992</v>
      </c>
      <c r="E8">
        <f>(E4+E5)*E7-E6</f>
        <v>440324.98039999988</v>
      </c>
    </row>
    <row r="10" spans="3:5" x14ac:dyDescent="0.2">
      <c r="C10">
        <f>E8-C8</f>
        <v>11875.516399999964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2016-03-11T10:58:55Z</dcterms:created>
  <dcterms:modified xsi:type="dcterms:W3CDTF">2018-10-12T17:46:30Z</dcterms:modified>
</cp:coreProperties>
</file>